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45" windowWidth="19425" windowHeight="103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E288" i="9"/>
  <c r="B288" i="9" s="1"/>
  <c r="F287" i="9"/>
  <c r="F286" i="9"/>
  <c r="H285" i="9"/>
  <c r="E285" i="9" s="1"/>
  <c r="B285" i="9" s="1"/>
  <c r="G285" i="9"/>
  <c r="F285" i="9"/>
  <c r="H284" i="9"/>
  <c r="G284" i="9"/>
  <c r="F284" i="9"/>
  <c r="H283" i="9"/>
  <c r="G283" i="9"/>
  <c r="F283" i="9"/>
  <c r="E283" i="9"/>
  <c r="B283" i="9" s="1"/>
  <c r="F282" i="9"/>
  <c r="H281" i="9"/>
  <c r="E281" i="9" s="1"/>
  <c r="B281" i="9" s="1"/>
  <c r="G281" i="9"/>
  <c r="F281" i="9"/>
  <c r="H280" i="9"/>
  <c r="G280" i="9"/>
  <c r="F280" i="9"/>
  <c r="E280" i="9"/>
  <c r="B280" i="9" s="1"/>
  <c r="H279" i="9"/>
  <c r="E279" i="9" s="1"/>
  <c r="B279" i="9" s="1"/>
  <c r="G279" i="9"/>
  <c r="F279" i="9"/>
  <c r="F278" i="9"/>
  <c r="F277" i="9"/>
  <c r="F276" i="9"/>
  <c r="F275" i="9"/>
  <c r="L274" i="9"/>
  <c r="F274" i="9" s="1"/>
  <c r="H274" i="9"/>
  <c r="I273" i="9"/>
  <c r="H273" i="9"/>
  <c r="F273" i="9"/>
  <c r="E273" i="9"/>
  <c r="B273" i="9" s="1"/>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F240" i="9"/>
  <c r="E240" i="9"/>
  <c r="B240" i="9"/>
  <c r="M239" i="9"/>
  <c r="L239" i="9"/>
  <c r="F239" i="9" s="1"/>
  <c r="E239" i="9"/>
  <c r="B239" i="9" s="1"/>
  <c r="M238" i="9"/>
  <c r="L238" i="9"/>
  <c r="F238" i="9"/>
  <c r="E238" i="9"/>
  <c r="B238" i="9"/>
  <c r="M237" i="9"/>
  <c r="L237" i="9"/>
  <c r="F237" i="9" s="1"/>
  <c r="E237" i="9"/>
  <c r="B237" i="9" s="1"/>
  <c r="M236" i="9"/>
  <c r="L236" i="9"/>
  <c r="F236" i="9"/>
  <c r="E236" i="9"/>
  <c r="B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M228" i="9"/>
  <c r="L228" i="9"/>
  <c r="F228" i="9"/>
  <c r="E228" i="9"/>
  <c r="B228" i="9"/>
  <c r="M227" i="9"/>
  <c r="L227" i="9"/>
  <c r="F227" i="9" s="1"/>
  <c r="E227" i="9"/>
  <c r="B227" i="9" s="1"/>
  <c r="M226" i="9"/>
  <c r="L226" i="9"/>
  <c r="F226" i="9" s="1"/>
  <c r="B226" i="9" s="1"/>
  <c r="E226" i="9"/>
  <c r="H225" i="9"/>
  <c r="G225" i="9"/>
  <c r="F225" i="9"/>
  <c r="E225" i="9"/>
  <c r="B225" i="9" s="1"/>
  <c r="M224" i="9"/>
  <c r="L224" i="9"/>
  <c r="E224" i="9"/>
  <c r="M223" i="9"/>
  <c r="L223" i="9"/>
  <c r="F223" i="9" s="1"/>
  <c r="E223" i="9"/>
  <c r="M222" i="9"/>
  <c r="L222" i="9"/>
  <c r="E222" i="9"/>
  <c r="M221" i="9"/>
  <c r="L221" i="9"/>
  <c r="F221" i="9" s="1"/>
  <c r="E221" i="9"/>
  <c r="M220" i="9"/>
  <c r="L220" i="9"/>
  <c r="E220" i="9"/>
  <c r="M219" i="9"/>
  <c r="L219" i="9"/>
  <c r="E219" i="9"/>
  <c r="M218" i="9"/>
  <c r="L218" i="9"/>
  <c r="F218" i="9" s="1"/>
  <c r="B218" i="9" s="1"/>
  <c r="E218" i="9"/>
  <c r="M217" i="9"/>
  <c r="L217" i="9"/>
  <c r="E217" i="9"/>
  <c r="M216" i="9"/>
  <c r="L216" i="9"/>
  <c r="F216" i="9" s="1"/>
  <c r="B216" i="9" s="1"/>
  <c r="E216" i="9"/>
  <c r="M215" i="9"/>
  <c r="L215" i="9"/>
  <c r="F215" i="9" s="1"/>
  <c r="E215" i="9"/>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G145" i="9"/>
  <c r="F145" i="9"/>
  <c r="E145" i="9"/>
  <c r="B145" i="9"/>
  <c r="H144" i="9"/>
  <c r="G144" i="9"/>
  <c r="F144" i="9"/>
  <c r="E144" i="9"/>
  <c r="B144" i="9"/>
  <c r="H143" i="9"/>
  <c r="G143" i="9"/>
  <c r="F143" i="9"/>
  <c r="E143" i="9"/>
  <c r="B143" i="9" s="1"/>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G134" i="9"/>
  <c r="F134" i="9"/>
  <c r="E134" i="9"/>
  <c r="B134" i="9" s="1"/>
  <c r="H133" i="9"/>
  <c r="G133" i="9"/>
  <c r="F133" i="9"/>
  <c r="E133" i="9"/>
  <c r="B133" i="9" s="1"/>
  <c r="H132" i="9"/>
  <c r="G132" i="9"/>
  <c r="F132" i="9"/>
  <c r="E132" i="9"/>
  <c r="B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G124" i="9"/>
  <c r="F124" i="9"/>
  <c r="E124" i="9"/>
  <c r="B124" i="9"/>
  <c r="H123" i="9"/>
  <c r="G123" i="9"/>
  <c r="F123" i="9"/>
  <c r="E123" i="9"/>
  <c r="B123" i="9" s="1"/>
  <c r="H122" i="9"/>
  <c r="E122" i="9" s="1"/>
  <c r="B122" i="9" s="1"/>
  <c r="G122" i="9"/>
  <c r="F122" i="9"/>
  <c r="H121" i="9"/>
  <c r="G121" i="9"/>
  <c r="F121" i="9"/>
  <c r="E121" i="9"/>
  <c r="B121" i="9" s="1"/>
  <c r="H120" i="9"/>
  <c r="G120" i="9"/>
  <c r="F120" i="9"/>
  <c r="E120" i="9"/>
  <c r="B120" i="9" s="1"/>
  <c r="H119" i="9"/>
  <c r="G119" i="9"/>
  <c r="F119" i="9"/>
  <c r="E119" i="9"/>
  <c r="B119" i="9"/>
  <c r="H118" i="9"/>
  <c r="G118" i="9"/>
  <c r="F118" i="9"/>
  <c r="E118" i="9"/>
  <c r="B118" i="9" s="1"/>
  <c r="H117" i="9"/>
  <c r="G117" i="9"/>
  <c r="F117" i="9"/>
  <c r="E117" i="9"/>
  <c r="B117" i="9"/>
  <c r="H116" i="9"/>
  <c r="G116" i="9"/>
  <c r="F116" i="9"/>
  <c r="E116" i="9"/>
  <c r="B116" i="9" s="1"/>
  <c r="H115" i="9"/>
  <c r="E115" i="9" s="1"/>
  <c r="B115" i="9" s="1"/>
  <c r="G115" i="9"/>
  <c r="F115" i="9"/>
  <c r="H114" i="9"/>
  <c r="G114" i="9"/>
  <c r="F114" i="9"/>
  <c r="E114" i="9"/>
  <c r="B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G108" i="9"/>
  <c r="F108" i="9"/>
  <c r="E108" i="9"/>
  <c r="B108" i="9"/>
  <c r="H107" i="9"/>
  <c r="G107" i="9"/>
  <c r="F107" i="9"/>
  <c r="E107" i="9"/>
  <c r="B107" i="9" s="1"/>
  <c r="H106" i="9"/>
  <c r="G106" i="9"/>
  <c r="F106" i="9"/>
  <c r="E106" i="9"/>
  <c r="B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G100" i="9"/>
  <c r="F100" i="9"/>
  <c r="E100" i="9"/>
  <c r="B100" i="9"/>
  <c r="H99" i="9"/>
  <c r="G99" i="9"/>
  <c r="F99" i="9"/>
  <c r="E99" i="9"/>
  <c r="B99" i="9" s="1"/>
  <c r="H98" i="9"/>
  <c r="E98" i="9" s="1"/>
  <c r="B98" i="9" s="1"/>
  <c r="G98" i="9"/>
  <c r="F98" i="9"/>
  <c r="H97" i="9"/>
  <c r="G97" i="9"/>
  <c r="F97" i="9"/>
  <c r="E97" i="9"/>
  <c r="B97" i="9" s="1"/>
  <c r="H96" i="9"/>
  <c r="G96" i="9"/>
  <c r="F96" i="9"/>
  <c r="E96" i="9"/>
  <c r="B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G90" i="9"/>
  <c r="F90" i="9"/>
  <c r="E90" i="9"/>
  <c r="B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G84" i="9"/>
  <c r="F84" i="9"/>
  <c r="E84" i="9"/>
  <c r="B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G76" i="9"/>
  <c r="F76" i="9"/>
  <c r="E76" i="9"/>
  <c r="B76" i="9"/>
  <c r="H75" i="9"/>
  <c r="G75" i="9"/>
  <c r="F75" i="9"/>
  <c r="E75" i="9"/>
  <c r="B75" i="9" s="1"/>
  <c r="H74" i="9"/>
  <c r="G74" i="9"/>
  <c r="F74" i="9"/>
  <c r="E74" i="9"/>
  <c r="B74" i="9"/>
  <c r="H73" i="9"/>
  <c r="G73" i="9"/>
  <c r="F73" i="9"/>
  <c r="E73" i="9"/>
  <c r="B73" i="9" s="1"/>
  <c r="H72" i="9"/>
  <c r="E72" i="9" s="1"/>
  <c r="B72" i="9" s="1"/>
  <c r="G72" i="9"/>
  <c r="F72" i="9"/>
  <c r="H71" i="9"/>
  <c r="G71" i="9"/>
  <c r="F71" i="9"/>
  <c r="E71" i="9"/>
  <c r="B71" i="9"/>
  <c r="H70" i="9"/>
  <c r="G70" i="9"/>
  <c r="F70" i="9"/>
  <c r="E70" i="9"/>
  <c r="B70" i="9" s="1"/>
  <c r="H69" i="9"/>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G63" i="9"/>
  <c r="F63" i="9"/>
  <c r="E63" i="9"/>
  <c r="B63" i="9" s="1"/>
  <c r="H62" i="9"/>
  <c r="G62" i="9"/>
  <c r="F62" i="9"/>
  <c r="E62" i="9"/>
  <c r="B62" i="9" s="1"/>
  <c r="H61" i="9"/>
  <c r="G61" i="9"/>
  <c r="F61" i="9"/>
  <c r="E61" i="9"/>
  <c r="B61" i="9"/>
  <c r="H60" i="9"/>
  <c r="G60" i="9"/>
  <c r="F60" i="9"/>
  <c r="E60" i="9"/>
  <c r="B60" i="9" s="1"/>
  <c r="H59" i="9"/>
  <c r="E59" i="9" s="1"/>
  <c r="B59" i="9" s="1"/>
  <c r="G59" i="9"/>
  <c r="F59" i="9"/>
  <c r="H58" i="9"/>
  <c r="G58" i="9"/>
  <c r="F58" i="9"/>
  <c r="E58" i="9"/>
  <c r="B58" i="9" s="1"/>
  <c r="H57" i="9"/>
  <c r="G57" i="9"/>
  <c r="F57" i="9"/>
  <c r="E57" i="9"/>
  <c r="B57" i="9"/>
  <c r="H56" i="9"/>
  <c r="G56" i="9"/>
  <c r="F56" i="9"/>
  <c r="E56" i="9"/>
  <c r="B56" i="9" s="1"/>
  <c r="H55" i="9"/>
  <c r="G55" i="9"/>
  <c r="F55" i="9"/>
  <c r="E55" i="9"/>
  <c r="B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G47" i="9"/>
  <c r="F47" i="9"/>
  <c r="E47" i="9"/>
  <c r="B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G41" i="9"/>
  <c r="F41" i="9"/>
  <c r="E41" i="9"/>
  <c r="B41" i="9" s="1"/>
  <c r="H40" i="9"/>
  <c r="G40" i="9"/>
  <c r="F40" i="9"/>
  <c r="E40" i="9"/>
  <c r="B40" i="9" s="1"/>
  <c r="H39" i="9"/>
  <c r="E39" i="9" s="1"/>
  <c r="B39" i="9" s="1"/>
  <c r="G39" i="9"/>
  <c r="F39" i="9"/>
  <c r="H38" i="9"/>
  <c r="G38" i="9"/>
  <c r="F38" i="9"/>
  <c r="E38" i="9"/>
  <c r="B38" i="9" s="1"/>
  <c r="H37" i="9"/>
  <c r="G37" i="9"/>
  <c r="F37" i="9"/>
  <c r="E37" i="9"/>
  <c r="B37" i="9" s="1"/>
  <c r="H36" i="9"/>
  <c r="G36" i="9"/>
  <c r="F36" i="9"/>
  <c r="E36" i="9"/>
  <c r="B36" i="9" s="1"/>
  <c r="H35" i="9"/>
  <c r="G35" i="9"/>
  <c r="F35" i="9"/>
  <c r="E35" i="9"/>
  <c r="B35" i="9" s="1"/>
  <c r="H34" i="9"/>
  <c r="G34" i="9"/>
  <c r="F34" i="9"/>
  <c r="E34" i="9"/>
  <c r="B34" i="9"/>
  <c r="H33" i="9"/>
  <c r="G33" i="9"/>
  <c r="F33" i="9"/>
  <c r="E33" i="9"/>
  <c r="B33" i="9" s="1"/>
  <c r="H32" i="9"/>
  <c r="E32" i="9" s="1"/>
  <c r="B32" i="9" s="1"/>
  <c r="G32" i="9"/>
  <c r="F32" i="9"/>
  <c r="H31" i="9"/>
  <c r="G31" i="9"/>
  <c r="F31" i="9"/>
  <c r="E31" i="9"/>
  <c r="B31" i="9" s="1"/>
  <c r="H30" i="9"/>
  <c r="G30" i="9"/>
  <c r="F30" i="9"/>
  <c r="E30" i="9"/>
  <c r="B30" i="9"/>
  <c r="H29" i="9"/>
  <c r="G29" i="9"/>
  <c r="F29" i="9"/>
  <c r="E29" i="9"/>
  <c r="B29" i="9" s="1"/>
  <c r="H28" i="9"/>
  <c r="G28" i="9"/>
  <c r="F28" i="9"/>
  <c r="E28" i="9"/>
  <c r="B28" i="9"/>
  <c r="H27" i="9"/>
  <c r="G27" i="9"/>
  <c r="F27" i="9"/>
  <c r="E27" i="9"/>
  <c r="B27" i="9" s="1"/>
  <c r="H26" i="9"/>
  <c r="G26" i="9"/>
  <c r="F26" i="9"/>
  <c r="H25" i="9"/>
  <c r="G25" i="9"/>
  <c r="F25" i="9"/>
  <c r="E25" i="9"/>
  <c r="B25" i="9"/>
  <c r="H24" i="9"/>
  <c r="G24" i="9"/>
  <c r="F24" i="9"/>
  <c r="E24" i="9"/>
  <c r="B24" i="9" s="1"/>
  <c r="H23" i="9"/>
  <c r="E23" i="9" s="1"/>
  <c r="B23" i="9" s="1"/>
  <c r="G23" i="9"/>
  <c r="F23" i="9"/>
  <c r="H22" i="9"/>
  <c r="E22" i="9" s="1"/>
  <c r="B22" i="9" s="1"/>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9" i="8"/>
  <c r="D44" i="8"/>
  <c r="D36" i="8"/>
  <c r="D26" i="8"/>
  <c r="D24" i="8" s="1"/>
  <c r="C1499" i="1" s="1"/>
  <c r="H1499" i="1" s="1"/>
  <c r="D18" i="8"/>
  <c r="D8" i="8"/>
  <c r="E44" i="7"/>
  <c r="D44" i="7"/>
  <c r="E39" i="7"/>
  <c r="D39" i="7"/>
  <c r="E38" i="7"/>
  <c r="D38" i="7"/>
  <c r="E30" i="7"/>
  <c r="D30" i="7"/>
  <c r="E23" i="7"/>
  <c r="D23" i="7"/>
  <c r="C1454" i="1" s="1"/>
  <c r="E22" i="7"/>
  <c r="D22" i="7"/>
  <c r="H30" i="3" s="1"/>
  <c r="E7" i="7"/>
  <c r="D7" i="7"/>
  <c r="E6" i="7"/>
  <c r="D6" i="7"/>
  <c r="E5" i="7"/>
  <c r="D5" i="7"/>
  <c r="H29" i="3"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49" i="5"/>
  <c r="F248" i="5"/>
  <c r="F247" i="5"/>
  <c r="E246" i="5"/>
  <c r="D246" i="5"/>
  <c r="D245" i="5" s="1"/>
  <c r="F245" i="5" s="1"/>
  <c r="F244" i="5"/>
  <c r="F243" i="5"/>
  <c r="E242" i="5"/>
  <c r="D242" i="5"/>
  <c r="F241" i="5"/>
  <c r="F240" i="5"/>
  <c r="E239" i="5"/>
  <c r="E238" i="5" s="1"/>
  <c r="D239" i="5"/>
  <c r="D238" i="5"/>
  <c r="D237"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D79" i="5"/>
  <c r="D78" i="5" s="1"/>
  <c r="E78" i="5"/>
  <c r="D1056" i="1" s="1"/>
  <c r="F77" i="5"/>
  <c r="F76" i="5"/>
  <c r="F75" i="5"/>
  <c r="F74" i="5"/>
  <c r="F73" i="5"/>
  <c r="F72" i="5"/>
  <c r="F71" i="5"/>
  <c r="E70" i="5"/>
  <c r="E69" i="5" s="1"/>
  <c r="D70" i="5"/>
  <c r="D69" i="5"/>
  <c r="F67" i="5"/>
  <c r="F66" i="5"/>
  <c r="F65" i="5"/>
  <c r="F64" i="5"/>
  <c r="E63" i="5"/>
  <c r="D63" i="5"/>
  <c r="F62" i="5"/>
  <c r="F61" i="5"/>
  <c r="F60" i="5"/>
  <c r="F59" i="5"/>
  <c r="F58" i="5"/>
  <c r="F57" i="5"/>
  <c r="E56" i="5"/>
  <c r="D56" i="5"/>
  <c r="F55" i="5"/>
  <c r="F54" i="5"/>
  <c r="F53" i="5"/>
  <c r="E52" i="5"/>
  <c r="D52" i="5"/>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E420"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E350" i="4" s="1"/>
  <c r="D363" i="4"/>
  <c r="F362" i="4"/>
  <c r="F361" i="4"/>
  <c r="F360" i="4"/>
  <c r="F359" i="4"/>
  <c r="F358" i="4"/>
  <c r="F357" i="4"/>
  <c r="E356" i="4"/>
  <c r="D356" i="4"/>
  <c r="F356" i="4" s="1"/>
  <c r="F355" i="4"/>
  <c r="F354" i="4"/>
  <c r="F353" i="4"/>
  <c r="E352" i="4"/>
  <c r="D352" i="4"/>
  <c r="F352" i="4" s="1"/>
  <c r="E351" i="4"/>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D298" i="4"/>
  <c r="F296" i="4"/>
  <c r="F295" i="4"/>
  <c r="F294" i="4"/>
  <c r="F293" i="4"/>
  <c r="F292"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D152" i="4"/>
  <c r="F150" i="4"/>
  <c r="F149" i="4"/>
  <c r="F148" i="4"/>
  <c r="F147" i="4"/>
  <c r="F146" i="4"/>
  <c r="F145" i="4"/>
  <c r="F144" i="4"/>
  <c r="F143" i="4"/>
  <c r="F142" i="4"/>
  <c r="F141" i="4"/>
  <c r="E140" i="4"/>
  <c r="D140" i="4"/>
  <c r="F140" i="4" s="1"/>
  <c r="E139" i="4"/>
  <c r="D139" i="4"/>
  <c r="F138" i="4"/>
  <c r="F137" i="4"/>
  <c r="F136" i="4"/>
  <c r="F135" i="4"/>
  <c r="E134" i="4"/>
  <c r="D134" i="4"/>
  <c r="F134" i="4" s="1"/>
  <c r="E133" i="4"/>
  <c r="D133" i="4"/>
  <c r="F133" i="4"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I36" i="3"/>
  <c r="G36" i="3"/>
  <c r="B36" i="3"/>
  <c r="G35" i="3"/>
  <c r="B35" i="3"/>
  <c r="G34" i="3"/>
  <c r="B34" i="3"/>
  <c r="I33" i="3"/>
  <c r="G33" i="3"/>
  <c r="B33" i="3"/>
  <c r="I32" i="3"/>
  <c r="H32" i="3"/>
  <c r="G32" i="3"/>
  <c r="B32" i="3"/>
  <c r="I31" i="3"/>
  <c r="H31" i="3"/>
  <c r="G31" i="3"/>
  <c r="B31" i="3"/>
  <c r="I30" i="3"/>
  <c r="G30" i="3"/>
  <c r="B30" i="3"/>
  <c r="I29" i="3"/>
  <c r="G29" i="3"/>
  <c r="B29" i="3"/>
  <c r="I28" i="3"/>
  <c r="G28" i="3"/>
  <c r="B28" i="3"/>
  <c r="I27" i="3"/>
  <c r="H27" i="3"/>
  <c r="G27" i="3"/>
  <c r="B27" i="3"/>
  <c r="I26" i="3"/>
  <c r="H26" i="3"/>
  <c r="G26" i="3"/>
  <c r="B26" i="3"/>
  <c r="I25" i="3"/>
  <c r="H25" i="3"/>
  <c r="G25" i="3"/>
  <c r="B25" i="3"/>
  <c r="I24" i="3"/>
  <c r="H24" i="3"/>
  <c r="G24" i="3"/>
  <c r="B24" i="3"/>
  <c r="H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G1575" i="1"/>
  <c r="C1575" i="1"/>
  <c r="H1575" i="1" s="1"/>
  <c r="C1574" i="1"/>
  <c r="G1574" i="1" s="1"/>
  <c r="G1573" i="1"/>
  <c r="C1573" i="1"/>
  <c r="H1573" i="1" s="1"/>
  <c r="C1572" i="1"/>
  <c r="G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C1533" i="1"/>
  <c r="H1533" i="1" s="1"/>
  <c r="C1532" i="1"/>
  <c r="H1532" i="1" s="1"/>
  <c r="C1531" i="1"/>
  <c r="H1531" i="1" s="1"/>
  <c r="C1530" i="1"/>
  <c r="H1530" i="1" s="1"/>
  <c r="G1529" i="1"/>
  <c r="C1529" i="1"/>
  <c r="H1529" i="1" s="1"/>
  <c r="C1528" i="1"/>
  <c r="H1528" i="1" s="1"/>
  <c r="G1527" i="1"/>
  <c r="C1527" i="1"/>
  <c r="H1527" i="1" s="1"/>
  <c r="C1526" i="1"/>
  <c r="H1526" i="1" s="1"/>
  <c r="G1525" i="1"/>
  <c r="C1525" i="1"/>
  <c r="H1525" i="1" s="1"/>
  <c r="C1524" i="1"/>
  <c r="H1524" i="1" s="1"/>
  <c r="C1523" i="1"/>
  <c r="H1523" i="1" s="1"/>
  <c r="C1522" i="1"/>
  <c r="H1522" i="1" s="1"/>
  <c r="C1521" i="1"/>
  <c r="H1521" i="1" s="1"/>
  <c r="C1520" i="1"/>
  <c r="H1520" i="1" s="1"/>
  <c r="C1519" i="1"/>
  <c r="H1519" i="1" s="1"/>
  <c r="C1516" i="1"/>
  <c r="H1516" i="1" s="1"/>
  <c r="G1515" i="1"/>
  <c r="C1515" i="1"/>
  <c r="H1515" i="1" s="1"/>
  <c r="C1514" i="1"/>
  <c r="H1514" i="1" s="1"/>
  <c r="G1513" i="1"/>
  <c r="C1513" i="1"/>
  <c r="H1513" i="1" s="1"/>
  <c r="C1512" i="1"/>
  <c r="H1512" i="1" s="1"/>
  <c r="G1511" i="1"/>
  <c r="C1511" i="1"/>
  <c r="H1511" i="1" s="1"/>
  <c r="C1510" i="1"/>
  <c r="H1510" i="1" s="1"/>
  <c r="C1509" i="1"/>
  <c r="H1509" i="1" s="1"/>
  <c r="C1508" i="1"/>
  <c r="H1508" i="1" s="1"/>
  <c r="G1507" i="1"/>
  <c r="C1507" i="1"/>
  <c r="H1507" i="1" s="1"/>
  <c r="C1506" i="1"/>
  <c r="H1506" i="1" s="1"/>
  <c r="G1505" i="1"/>
  <c r="C1505" i="1"/>
  <c r="H1505" i="1" s="1"/>
  <c r="C1504" i="1"/>
  <c r="H1504" i="1" s="1"/>
  <c r="G1503" i="1"/>
  <c r="C1503" i="1"/>
  <c r="H1503" i="1" s="1"/>
  <c r="C1502" i="1"/>
  <c r="H1502" i="1" s="1"/>
  <c r="C1501" i="1"/>
  <c r="H1501" i="1" s="1"/>
  <c r="C1500" i="1"/>
  <c r="H1500" i="1" s="1"/>
  <c r="C1498" i="1"/>
  <c r="H1498" i="1" s="1"/>
  <c r="G1497" i="1"/>
  <c r="C1497" i="1"/>
  <c r="H1497" i="1" s="1"/>
  <c r="C1496" i="1"/>
  <c r="H1496" i="1" s="1"/>
  <c r="G1495" i="1"/>
  <c r="C1495" i="1"/>
  <c r="H1495" i="1" s="1"/>
  <c r="C1494" i="1"/>
  <c r="H1494" i="1" s="1"/>
  <c r="G1493" i="1"/>
  <c r="C1493" i="1"/>
  <c r="H1493" i="1" s="1"/>
  <c r="C1492" i="1"/>
  <c r="H1492" i="1" s="1"/>
  <c r="C1491" i="1"/>
  <c r="H1491" i="1" s="1"/>
  <c r="C1490" i="1"/>
  <c r="H1490" i="1" s="1"/>
  <c r="G1489" i="1"/>
  <c r="C1489" i="1"/>
  <c r="H1489" i="1" s="1"/>
  <c r="C1488" i="1"/>
  <c r="H1488" i="1" s="1"/>
  <c r="G1487" i="1"/>
  <c r="C1487" i="1"/>
  <c r="H1487" i="1" s="1"/>
  <c r="C1486" i="1"/>
  <c r="H1486" i="1" s="1"/>
  <c r="C1485" i="1"/>
  <c r="H1485" i="1" s="1"/>
  <c r="C1484" i="1"/>
  <c r="H1484" i="1" s="1"/>
  <c r="C1483" i="1"/>
  <c r="H1483" i="1" s="1"/>
  <c r="C1482" i="1"/>
  <c r="H1482" i="1" s="1"/>
  <c r="C1480" i="1"/>
  <c r="G1480" i="1" s="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G1459" i="1" s="1"/>
  <c r="D1458" i="1"/>
  <c r="C1458" i="1"/>
  <c r="G1458" i="1" s="1"/>
  <c r="D1457" i="1"/>
  <c r="C1457" i="1"/>
  <c r="G1457" i="1" s="1"/>
  <c r="D1456" i="1"/>
  <c r="C1456" i="1"/>
  <c r="G1456" i="1" s="1"/>
  <c r="D1455" i="1"/>
  <c r="C1455" i="1"/>
  <c r="G1455" i="1" s="1"/>
  <c r="D1454" i="1"/>
  <c r="D1453" i="1"/>
  <c r="D1452" i="1"/>
  <c r="C1452" i="1"/>
  <c r="G1452" i="1" s="1"/>
  <c r="D1451" i="1"/>
  <c r="C1451" i="1"/>
  <c r="G1451" i="1" s="1"/>
  <c r="D1450" i="1"/>
  <c r="C1450" i="1"/>
  <c r="G1450" i="1" s="1"/>
  <c r="D1449" i="1"/>
  <c r="C1449" i="1"/>
  <c r="G1449" i="1" s="1"/>
  <c r="D1448" i="1"/>
  <c r="C1448" i="1"/>
  <c r="G1448" i="1" s="1"/>
  <c r="D1447" i="1"/>
  <c r="C1447" i="1"/>
  <c r="G1447" i="1" s="1"/>
  <c r="D1446" i="1"/>
  <c r="C1446" i="1"/>
  <c r="G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D1265" i="1"/>
  <c r="C1265" i="1"/>
  <c r="D1264" i="1"/>
  <c r="C1264" i="1"/>
  <c r="D1263" i="1"/>
  <c r="C1263" i="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D1239" i="1"/>
  <c r="C1239" i="1"/>
  <c r="H1239" i="1" s="1"/>
  <c r="D1238" i="1"/>
  <c r="C1238" i="1"/>
  <c r="H1238" i="1" s="1"/>
  <c r="D1237" i="1"/>
  <c r="C1237" i="1"/>
  <c r="D1236" i="1"/>
  <c r="C1236" i="1"/>
  <c r="D1235" i="1"/>
  <c r="D1234" i="1"/>
  <c r="C1234" i="1"/>
  <c r="H1234" i="1" s="1"/>
  <c r="D1233" i="1"/>
  <c r="C1233" i="1"/>
  <c r="H1233" i="1" s="1"/>
  <c r="D1232" i="1"/>
  <c r="C1232" i="1"/>
  <c r="D1231" i="1"/>
  <c r="C1231" i="1"/>
  <c r="H1231" i="1" s="1"/>
  <c r="D1230" i="1"/>
  <c r="C1230" i="1"/>
  <c r="H1230" i="1" s="1"/>
  <c r="D1229" i="1"/>
  <c r="C1229" i="1"/>
  <c r="D1228" i="1"/>
  <c r="C1228" i="1"/>
  <c r="D1227" i="1"/>
  <c r="C1227" i="1"/>
  <c r="D1226" i="1"/>
  <c r="C1226" i="1"/>
  <c r="H1226" i="1" s="1"/>
  <c r="D1225" i="1"/>
  <c r="C1225" i="1"/>
  <c r="H1225" i="1" s="1"/>
  <c r="D1224" i="1"/>
  <c r="C1224" i="1"/>
  <c r="H1224" i="1" s="1"/>
  <c r="D1223" i="1"/>
  <c r="C1223" i="1"/>
  <c r="H1223" i="1" s="1"/>
  <c r="C1222" i="1"/>
  <c r="D1221" i="1"/>
  <c r="C1221" i="1"/>
  <c r="D1220" i="1"/>
  <c r="C1220" i="1"/>
  <c r="H1220" i="1" s="1"/>
  <c r="D1219" i="1"/>
  <c r="C1219" i="1"/>
  <c r="D1218" i="1"/>
  <c r="C1218" i="1"/>
  <c r="D1217" i="1"/>
  <c r="C1217" i="1"/>
  <c r="D1216" i="1"/>
  <c r="C1216" i="1"/>
  <c r="D1215" i="1"/>
  <c r="C1215" i="1"/>
  <c r="C1214" i="1"/>
  <c r="D1213" i="1"/>
  <c r="C1213" i="1"/>
  <c r="D1212" i="1"/>
  <c r="C1212" i="1"/>
  <c r="H1212" i="1" s="1"/>
  <c r="D1211" i="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D1188" i="1"/>
  <c r="C1188" i="1"/>
  <c r="H1188" i="1" s="1"/>
  <c r="D1187" i="1"/>
  <c r="C1187" i="1"/>
  <c r="H1187" i="1" s="1"/>
  <c r="D1186" i="1"/>
  <c r="C1186" i="1"/>
  <c r="H1186" i="1" s="1"/>
  <c r="D1185" i="1"/>
  <c r="C1185" i="1"/>
  <c r="H1185" i="1" s="1"/>
  <c r="D1184" i="1"/>
  <c r="C1184" i="1"/>
  <c r="D1183" i="1"/>
  <c r="C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D1154" i="1"/>
  <c r="C1154" i="1"/>
  <c r="D1151" i="1"/>
  <c r="C1151" i="1"/>
  <c r="H1151" i="1" s="1"/>
  <c r="D1150" i="1"/>
  <c r="C1150" i="1"/>
  <c r="D1149" i="1"/>
  <c r="C1149" i="1"/>
  <c r="D1148" i="1"/>
  <c r="C1148" i="1"/>
  <c r="D1147" i="1"/>
  <c r="C1147" i="1"/>
  <c r="H1147" i="1" s="1"/>
  <c r="D1146" i="1"/>
  <c r="C1146" i="1"/>
  <c r="H1146" i="1" s="1"/>
  <c r="D1145" i="1"/>
  <c r="C1145" i="1"/>
  <c r="H1145" i="1" s="1"/>
  <c r="D1144" i="1"/>
  <c r="C1144" i="1"/>
  <c r="H1144" i="1" s="1"/>
  <c r="D1143" i="1"/>
  <c r="C1143" i="1"/>
  <c r="H1143" i="1" s="1"/>
  <c r="D1142" i="1"/>
  <c r="C1142" i="1"/>
  <c r="H1142" i="1" s="1"/>
  <c r="D1141" i="1"/>
  <c r="C1141" i="1"/>
  <c r="D1140" i="1"/>
  <c r="C1140" i="1"/>
  <c r="H1140" i="1" s="1"/>
  <c r="D1139" i="1"/>
  <c r="C1139" i="1"/>
  <c r="H1139" i="1" s="1"/>
  <c r="D1138" i="1"/>
  <c r="C1138" i="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D1061" i="1"/>
  <c r="C1061" i="1"/>
  <c r="D1060" i="1"/>
  <c r="C1060" i="1"/>
  <c r="H1060" i="1" s="1"/>
  <c r="D1059" i="1"/>
  <c r="C1059" i="1"/>
  <c r="H1059" i="1" s="1"/>
  <c r="D1058" i="1"/>
  <c r="C1058" i="1"/>
  <c r="H1058" i="1" s="1"/>
  <c r="D1057" i="1"/>
  <c r="C1057" i="1"/>
  <c r="H1057" i="1" s="1"/>
  <c r="C1056" i="1"/>
  <c r="D1055" i="1"/>
  <c r="C1055" i="1"/>
  <c r="H1055" i="1" s="1"/>
  <c r="D1054" i="1"/>
  <c r="C1054" i="1"/>
  <c r="D1053" i="1"/>
  <c r="C1053" i="1"/>
  <c r="H1053" i="1" s="1"/>
  <c r="D1052" i="1"/>
  <c r="C1052" i="1"/>
  <c r="H1052" i="1" s="1"/>
  <c r="D1051" i="1"/>
  <c r="C1051" i="1"/>
  <c r="H1051" i="1" s="1"/>
  <c r="D1050" i="1"/>
  <c r="C1050" i="1"/>
  <c r="D1049" i="1"/>
  <c r="C1049" i="1"/>
  <c r="H1049" i="1" s="1"/>
  <c r="D1048" i="1"/>
  <c r="C1048" i="1"/>
  <c r="D1047" i="1"/>
  <c r="C1047" i="1"/>
  <c r="D1045" i="1"/>
  <c r="C1045" i="1"/>
  <c r="D1044" i="1"/>
  <c r="C1044" i="1"/>
  <c r="H1044" i="1" s="1"/>
  <c r="D1043" i="1"/>
  <c r="C1043" i="1"/>
  <c r="D1042" i="1"/>
  <c r="C1042" i="1"/>
  <c r="D1041" i="1"/>
  <c r="C1041" i="1"/>
  <c r="D1040" i="1"/>
  <c r="C1040" i="1"/>
  <c r="D1039" i="1"/>
  <c r="C1039" i="1"/>
  <c r="H1039" i="1" s="1"/>
  <c r="D1038" i="1"/>
  <c r="C1038" i="1"/>
  <c r="H1038" i="1" s="1"/>
  <c r="D1037" i="1"/>
  <c r="C1037" i="1"/>
  <c r="H1037" i="1" s="1"/>
  <c r="D1036" i="1"/>
  <c r="C1036" i="1"/>
  <c r="D1035" i="1"/>
  <c r="C1035" i="1"/>
  <c r="H1035" i="1" s="1"/>
  <c r="D1034" i="1"/>
  <c r="C1034" i="1"/>
  <c r="D1033" i="1"/>
  <c r="C1033" i="1"/>
  <c r="H1033" i="1" s="1"/>
  <c r="D1032" i="1"/>
  <c r="C1032" i="1"/>
  <c r="D1031" i="1"/>
  <c r="C1031" i="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D1021" i="1"/>
  <c r="C1021" i="1"/>
  <c r="H1021" i="1" s="1"/>
  <c r="D1020" i="1"/>
  <c r="C1020" i="1"/>
  <c r="D1019" i="1"/>
  <c r="C1019" i="1"/>
  <c r="D1018" i="1"/>
  <c r="C1018" i="1"/>
  <c r="H1018" i="1" s="1"/>
  <c r="D1017" i="1"/>
  <c r="C1017" i="1"/>
  <c r="H1017" i="1" s="1"/>
  <c r="D1016" i="1"/>
  <c r="C1016" i="1"/>
  <c r="H1016" i="1" s="1"/>
  <c r="D1015" i="1"/>
  <c r="C1015" i="1"/>
  <c r="H1015" i="1" s="1"/>
  <c r="D1014" i="1"/>
  <c r="C1014" i="1"/>
  <c r="D1013" i="1"/>
  <c r="C1013" i="1"/>
  <c r="D1012" i="1"/>
  <c r="C1012" i="1"/>
  <c r="D1011" i="1"/>
  <c r="C1011" i="1"/>
  <c r="H1011" i="1" s="1"/>
  <c r="D1010" i="1"/>
  <c r="C1010" i="1"/>
  <c r="H1010" i="1" s="1"/>
  <c r="D1009" i="1"/>
  <c r="C1009" i="1"/>
  <c r="H1009" i="1" s="1"/>
  <c r="D1008" i="1"/>
  <c r="C1008" i="1"/>
  <c r="D1007" i="1"/>
  <c r="C1007" i="1"/>
  <c r="D1006" i="1"/>
  <c r="C1006" i="1"/>
  <c r="D1005" i="1"/>
  <c r="C1005" i="1"/>
  <c r="H1005" i="1" s="1"/>
  <c r="D1004" i="1"/>
  <c r="C1004" i="1"/>
  <c r="D1003" i="1"/>
  <c r="C1003" i="1"/>
  <c r="H1003" i="1" s="1"/>
  <c r="D1002" i="1"/>
  <c r="C1002" i="1"/>
  <c r="D1001" i="1"/>
  <c r="C1001" i="1"/>
  <c r="D1000" i="1"/>
  <c r="C1000" i="1"/>
  <c r="H1000" i="1" s="1"/>
  <c r="D999" i="1"/>
  <c r="C999" i="1"/>
  <c r="H999" i="1" s="1"/>
  <c r="D998" i="1"/>
  <c r="C998" i="1"/>
  <c r="D997" i="1"/>
  <c r="C997" i="1"/>
  <c r="D996" i="1"/>
  <c r="C996" i="1"/>
  <c r="D995" i="1"/>
  <c r="C995" i="1"/>
  <c r="H995" i="1" s="1"/>
  <c r="D994" i="1"/>
  <c r="C994" i="1"/>
  <c r="D993" i="1"/>
  <c r="C993" i="1"/>
  <c r="H993" i="1" s="1"/>
  <c r="D992" i="1"/>
  <c r="C992" i="1"/>
  <c r="H992" i="1" s="1"/>
  <c r="D991" i="1"/>
  <c r="C991" i="1"/>
  <c r="H991" i="1" s="1"/>
  <c r="D989" i="1"/>
  <c r="C989" i="1"/>
  <c r="H989" i="1" s="1"/>
  <c r="D988" i="1"/>
  <c r="C988" i="1"/>
  <c r="H988" i="1" s="1"/>
  <c r="D987" i="1"/>
  <c r="C987" i="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D971" i="1"/>
  <c r="C971" i="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C946" i="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C718" i="1"/>
  <c r="D717" i="1"/>
  <c r="H717" i="1" s="1"/>
  <c r="C717" i="1"/>
  <c r="G717" i="1" s="1"/>
  <c r="D716" i="1"/>
  <c r="C716" i="1"/>
  <c r="G716" i="1" s="1"/>
  <c r="D715" i="1"/>
  <c r="C715" i="1"/>
  <c r="G715" i="1" s="1"/>
  <c r="D714" i="1"/>
  <c r="C714" i="1"/>
  <c r="D713" i="1"/>
  <c r="C713" i="1"/>
  <c r="G713" i="1" s="1"/>
  <c r="D712" i="1"/>
  <c r="C712" i="1"/>
  <c r="D711" i="1"/>
  <c r="H711" i="1" s="1"/>
  <c r="C711" i="1"/>
  <c r="G711" i="1" s="1"/>
  <c r="D710" i="1"/>
  <c r="C710" i="1"/>
  <c r="D709" i="1"/>
  <c r="C709" i="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D648" i="1"/>
  <c r="H648" i="1" s="1"/>
  <c r="C648" i="1"/>
  <c r="G648" i="1" s="1"/>
  <c r="D647" i="1"/>
  <c r="C647" i="1"/>
  <c r="D646" i="1"/>
  <c r="H646" i="1" s="1"/>
  <c r="C646" i="1"/>
  <c r="G646" i="1" s="1"/>
  <c r="D645" i="1"/>
  <c r="C645" i="1"/>
  <c r="D644" i="1"/>
  <c r="C644" i="1"/>
  <c r="D643" i="1"/>
  <c r="C643" i="1"/>
  <c r="D642" i="1"/>
  <c r="C642" i="1"/>
  <c r="D641" i="1"/>
  <c r="C641" i="1"/>
  <c r="G641" i="1" s="1"/>
  <c r="D638" i="1"/>
  <c r="H638" i="1" s="1"/>
  <c r="C638" i="1"/>
  <c r="G638" i="1" s="1"/>
  <c r="D637" i="1"/>
  <c r="H637" i="1" s="1"/>
  <c r="C637" i="1"/>
  <c r="G637" i="1" s="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C600" i="1"/>
  <c r="D599" i="1"/>
  <c r="C599" i="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C490" i="1"/>
  <c r="D489" i="1"/>
  <c r="C489" i="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D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D414" i="1"/>
  <c r="D413" i="1"/>
  <c r="C413" i="1"/>
  <c r="D412" i="1"/>
  <c r="H412" i="1" s="1"/>
  <c r="C412" i="1"/>
  <c r="H411" i="1"/>
  <c r="D411" i="1"/>
  <c r="C411" i="1"/>
  <c r="G411" i="1" s="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C374" i="1"/>
  <c r="D373" i="1"/>
  <c r="C373" i="1"/>
  <c r="D372" i="1"/>
  <c r="H372" i="1" s="1"/>
  <c r="C372" i="1"/>
  <c r="D371" i="1"/>
  <c r="C371" i="1"/>
  <c r="D370" i="1"/>
  <c r="H370" i="1" s="1"/>
  <c r="C370" i="1"/>
  <c r="D369" i="1"/>
  <c r="C369" i="1"/>
  <c r="D368" i="1"/>
  <c r="C368" i="1"/>
  <c r="D367" i="1"/>
  <c r="H367" i="1" s="1"/>
  <c r="C367" i="1"/>
  <c r="G367" i="1" s="1"/>
  <c r="D366" i="1"/>
  <c r="H366" i="1" s="1"/>
  <c r="C366" i="1"/>
  <c r="D365" i="1"/>
  <c r="C365" i="1"/>
  <c r="G365" i="1" s="1"/>
  <c r="D364" i="1"/>
  <c r="C364" i="1"/>
  <c r="H363" i="1"/>
  <c r="D363" i="1"/>
  <c r="C363" i="1"/>
  <c r="G363" i="1" s="1"/>
  <c r="D362" i="1"/>
  <c r="H362" i="1" s="1"/>
  <c r="C362" i="1"/>
  <c r="D361" i="1"/>
  <c r="C361" i="1"/>
  <c r="G361" i="1" s="1"/>
  <c r="D360" i="1"/>
  <c r="H360" i="1" s="1"/>
  <c r="C360" i="1"/>
  <c r="D359" i="1"/>
  <c r="C359" i="1"/>
  <c r="G359" i="1" s="1"/>
  <c r="D358" i="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D311" i="1"/>
  <c r="C311" i="1"/>
  <c r="G311" i="1" s="1"/>
  <c r="D310" i="1"/>
  <c r="C310" i="1"/>
  <c r="H310" i="1" s="1"/>
  <c r="D309" i="1"/>
  <c r="C309" i="1"/>
  <c r="H309" i="1" s="1"/>
  <c r="D308" i="1"/>
  <c r="C308" i="1"/>
  <c r="H308" i="1" s="1"/>
  <c r="D307" i="1"/>
  <c r="C307" i="1"/>
  <c r="H307" i="1" s="1"/>
  <c r="D306" i="1"/>
  <c r="C306" i="1"/>
  <c r="H306" i="1" s="1"/>
  <c r="D305" i="1"/>
  <c r="C305" i="1"/>
  <c r="H305" i="1" s="1"/>
  <c r="D304" i="1"/>
  <c r="C304" i="1"/>
  <c r="G304" i="1" s="1"/>
  <c r="D303" i="1"/>
  <c r="C303" i="1"/>
  <c r="H303" i="1" s="1"/>
  <c r="D302" i="1"/>
  <c r="C302" i="1"/>
  <c r="H302" i="1" s="1"/>
  <c r="D301" i="1"/>
  <c r="C301" i="1"/>
  <c r="G301" i="1" s="1"/>
  <c r="G300" i="1"/>
  <c r="D300" i="1"/>
  <c r="C300" i="1"/>
  <c r="H300" i="1" s="1"/>
  <c r="D299" i="1"/>
  <c r="C299" i="1"/>
  <c r="G299" i="1" s="1"/>
  <c r="D298" i="1"/>
  <c r="C298" i="1"/>
  <c r="H298" i="1" s="1"/>
  <c r="G297" i="1"/>
  <c r="D297" i="1"/>
  <c r="C297" i="1"/>
  <c r="H297" i="1" s="1"/>
  <c r="D296" i="1"/>
  <c r="C296" i="1"/>
  <c r="H296" i="1" s="1"/>
  <c r="D295" i="1"/>
  <c r="C295" i="1"/>
  <c r="G295" i="1" s="1"/>
  <c r="G294" i="1"/>
  <c r="D294" i="1"/>
  <c r="C294" i="1"/>
  <c r="H294" i="1" s="1"/>
  <c r="D293" i="1"/>
  <c r="C293" i="1"/>
  <c r="H293" i="1" s="1"/>
  <c r="D292" i="1"/>
  <c r="C292" i="1"/>
  <c r="G292" i="1" s="1"/>
  <c r="D291" i="1"/>
  <c r="C291" i="1"/>
  <c r="D290" i="1"/>
  <c r="C290" i="1"/>
  <c r="G289" i="1"/>
  <c r="D289" i="1"/>
  <c r="C289" i="1"/>
  <c r="H289" i="1" s="1"/>
  <c r="D288" i="1"/>
  <c r="C288" i="1"/>
  <c r="G288" i="1" s="1"/>
  <c r="D284" i="1"/>
  <c r="C284" i="1"/>
  <c r="D283" i="1"/>
  <c r="C283" i="1"/>
  <c r="D282" i="1"/>
  <c r="C282" i="1"/>
  <c r="D281" i="1"/>
  <c r="C281" i="1"/>
  <c r="D280" i="1"/>
  <c r="C280" i="1"/>
  <c r="H280" i="1" s="1"/>
  <c r="D279" i="1"/>
  <c r="C279" i="1"/>
  <c r="G279" i="1" s="1"/>
  <c r="G278" i="1"/>
  <c r="D278" i="1"/>
  <c r="C278" i="1"/>
  <c r="H278" i="1" s="1"/>
  <c r="D277" i="1"/>
  <c r="C277" i="1"/>
  <c r="H277" i="1" s="1"/>
  <c r="D276" i="1"/>
  <c r="C276" i="1"/>
  <c r="G276" i="1" s="1"/>
  <c r="D275" i="1"/>
  <c r="C275" i="1"/>
  <c r="H275" i="1" s="1"/>
  <c r="D274" i="1"/>
  <c r="C274" i="1"/>
  <c r="H274" i="1" s="1"/>
  <c r="D273" i="1"/>
  <c r="C273" i="1"/>
  <c r="H273" i="1" s="1"/>
  <c r="D272" i="1"/>
  <c r="C272" i="1"/>
  <c r="H272" i="1" s="1"/>
  <c r="D271" i="1"/>
  <c r="C271" i="1"/>
  <c r="G271" i="1" s="1"/>
  <c r="D270" i="1"/>
  <c r="C270" i="1"/>
  <c r="D269" i="1"/>
  <c r="C269" i="1"/>
  <c r="G268" i="1"/>
  <c r="D268" i="1"/>
  <c r="C268" i="1"/>
  <c r="H268" i="1" s="1"/>
  <c r="D267" i="1"/>
  <c r="C267" i="1"/>
  <c r="G267" i="1" s="1"/>
  <c r="D266" i="1"/>
  <c r="C266" i="1"/>
  <c r="G266" i="1" s="1"/>
  <c r="D265" i="1"/>
  <c r="C265" i="1"/>
  <c r="G265" i="1" s="1"/>
  <c r="G264" i="1"/>
  <c r="D264" i="1"/>
  <c r="C264" i="1"/>
  <c r="H264" i="1" s="1"/>
  <c r="D263" i="1"/>
  <c r="C263" i="1"/>
  <c r="H263" i="1" s="1"/>
  <c r="D262" i="1"/>
  <c r="C262" i="1"/>
  <c r="G262" i="1" s="1"/>
  <c r="D261" i="1"/>
  <c r="C261" i="1"/>
  <c r="H261" i="1" s="1"/>
  <c r="D260" i="1"/>
  <c r="C260" i="1"/>
  <c r="H260" i="1" s="1"/>
  <c r="D259" i="1"/>
  <c r="D258" i="1"/>
  <c r="C258" i="1"/>
  <c r="H258" i="1" s="1"/>
  <c r="D257" i="1"/>
  <c r="C257" i="1"/>
  <c r="G257" i="1" s="1"/>
  <c r="G256" i="1"/>
  <c r="D256" i="1"/>
  <c r="C256" i="1"/>
  <c r="H256" i="1" s="1"/>
  <c r="D255" i="1"/>
  <c r="C255" i="1"/>
  <c r="H255" i="1" s="1"/>
  <c r="G254" i="1"/>
  <c r="D254" i="1"/>
  <c r="C254" i="1"/>
  <c r="H254" i="1" s="1"/>
  <c r="D253" i="1"/>
  <c r="C253" i="1"/>
  <c r="G253" i="1" s="1"/>
  <c r="D252" i="1"/>
  <c r="C252" i="1"/>
  <c r="H252" i="1" s="1"/>
  <c r="D251" i="1"/>
  <c r="C251" i="1"/>
  <c r="G251" i="1" s="1"/>
  <c r="D250" i="1"/>
  <c r="C250" i="1"/>
  <c r="H250" i="1" s="1"/>
  <c r="D249" i="1"/>
  <c r="C249" i="1"/>
  <c r="G249" i="1" s="1"/>
  <c r="D248" i="1"/>
  <c r="C248" i="1"/>
  <c r="G248" i="1" s="1"/>
  <c r="D247" i="1"/>
  <c r="C247" i="1"/>
  <c r="H247" i="1" s="1"/>
  <c r="D246" i="1"/>
  <c r="C246" i="1"/>
  <c r="G246" i="1" s="1"/>
  <c r="D245" i="1"/>
  <c r="C245" i="1"/>
  <c r="H245" i="1" s="1"/>
  <c r="D244" i="1"/>
  <c r="G244" i="1" s="1"/>
  <c r="C244" i="1"/>
  <c r="D243" i="1"/>
  <c r="C243" i="1"/>
  <c r="D242" i="1"/>
  <c r="C242" i="1"/>
  <c r="H242" i="1" s="1"/>
  <c r="G241" i="1"/>
  <c r="D241" i="1"/>
  <c r="C241" i="1"/>
  <c r="H241" i="1" s="1"/>
  <c r="D240" i="1"/>
  <c r="C240" i="1"/>
  <c r="G240" i="1" s="1"/>
  <c r="D239" i="1"/>
  <c r="C239" i="1"/>
  <c r="H239" i="1" s="1"/>
  <c r="D238" i="1"/>
  <c r="C238" i="1"/>
  <c r="H238" i="1" s="1"/>
  <c r="G237" i="1"/>
  <c r="D237" i="1"/>
  <c r="C237" i="1"/>
  <c r="H237" i="1" s="1"/>
  <c r="D236" i="1"/>
  <c r="C236" i="1"/>
  <c r="G236" i="1" s="1"/>
  <c r="D235" i="1"/>
  <c r="C235" i="1"/>
  <c r="G235" i="1" s="1"/>
  <c r="D234" i="1"/>
  <c r="C234" i="1"/>
  <c r="H234" i="1" s="1"/>
  <c r="G233" i="1"/>
  <c r="D233" i="1"/>
  <c r="C233" i="1"/>
  <c r="H233" i="1" s="1"/>
  <c r="D232" i="1"/>
  <c r="C232" i="1"/>
  <c r="G232" i="1" s="1"/>
  <c r="G231" i="1"/>
  <c r="D231" i="1"/>
  <c r="C231" i="1"/>
  <c r="H231" i="1" s="1"/>
  <c r="D230" i="1"/>
  <c r="C230" i="1"/>
  <c r="G230" i="1" s="1"/>
  <c r="D229" i="1"/>
  <c r="C229" i="1"/>
  <c r="H229" i="1" s="1"/>
  <c r="D228" i="1"/>
  <c r="C228" i="1"/>
  <c r="G228" i="1" s="1"/>
  <c r="D227" i="1"/>
  <c r="C227" i="1"/>
  <c r="H227" i="1" s="1"/>
  <c r="D226" i="1"/>
  <c r="C226" i="1"/>
  <c r="H226" i="1" s="1"/>
  <c r="D225" i="1"/>
  <c r="C225" i="1"/>
  <c r="H225" i="1" s="1"/>
  <c r="D224" i="1"/>
  <c r="C224" i="1"/>
  <c r="H224" i="1" s="1"/>
  <c r="D223" i="1"/>
  <c r="C223" i="1"/>
  <c r="H223" i="1" s="1"/>
  <c r="D222" i="1"/>
  <c r="C222" i="1"/>
  <c r="G222" i="1" s="1"/>
  <c r="D221" i="1"/>
  <c r="C221" i="1"/>
  <c r="H221" i="1" s="1"/>
  <c r="D220" i="1"/>
  <c r="C220" i="1"/>
  <c r="H220" i="1" s="1"/>
  <c r="D219" i="1"/>
  <c r="C219" i="1"/>
  <c r="G219" i="1" s="1"/>
  <c r="D218" i="1"/>
  <c r="C218" i="1"/>
  <c r="H218" i="1" s="1"/>
  <c r="D217" i="1"/>
  <c r="C217" i="1"/>
  <c r="H217" i="1" s="1"/>
  <c r="D216" i="1"/>
  <c r="C216" i="1"/>
  <c r="H216" i="1" s="1"/>
  <c r="D215" i="1"/>
  <c r="C215" i="1"/>
  <c r="H215" i="1" s="1"/>
  <c r="D214" i="1"/>
  <c r="C214" i="1"/>
  <c r="G214" i="1" s="1"/>
  <c r="D213" i="1"/>
  <c r="C213" i="1"/>
  <c r="H213" i="1" s="1"/>
  <c r="D212" i="1"/>
  <c r="C212" i="1"/>
  <c r="H212" i="1" s="1"/>
  <c r="D211" i="1"/>
  <c r="C211" i="1"/>
  <c r="H211" i="1" s="1"/>
  <c r="D210" i="1"/>
  <c r="C210" i="1"/>
  <c r="D209" i="1"/>
  <c r="C209" i="1"/>
  <c r="D208" i="1"/>
  <c r="C208" i="1"/>
  <c r="D207" i="1"/>
  <c r="C207" i="1"/>
  <c r="D206" i="1"/>
  <c r="C206" i="1"/>
  <c r="D205" i="1"/>
  <c r="C205" i="1"/>
  <c r="H205" i="1" s="1"/>
  <c r="G204" i="1"/>
  <c r="D204" i="1"/>
  <c r="C204" i="1"/>
  <c r="H204" i="1" s="1"/>
  <c r="D203" i="1"/>
  <c r="C203" i="1"/>
  <c r="G203" i="1" s="1"/>
  <c r="D202" i="1"/>
  <c r="C202" i="1"/>
  <c r="H202" i="1" s="1"/>
  <c r="D201" i="1"/>
  <c r="C201" i="1"/>
  <c r="D200" i="1"/>
  <c r="C200" i="1"/>
  <c r="G200" i="1" s="1"/>
  <c r="D199" i="1"/>
  <c r="C199" i="1"/>
  <c r="H199" i="1" s="1"/>
  <c r="D198" i="1"/>
  <c r="C198" i="1"/>
  <c r="D197" i="1"/>
  <c r="C197" i="1"/>
  <c r="H197" i="1" s="1"/>
  <c r="D196" i="1"/>
  <c r="C196" i="1"/>
  <c r="G196" i="1" s="1"/>
  <c r="D195" i="1"/>
  <c r="C195" i="1"/>
  <c r="G195" i="1" s="1"/>
  <c r="D194" i="1"/>
  <c r="C194" i="1"/>
  <c r="H194" i="1" s="1"/>
  <c r="D193" i="1"/>
  <c r="C193" i="1"/>
  <c r="H193" i="1" s="1"/>
  <c r="D191" i="1"/>
  <c r="C191" i="1"/>
  <c r="D190" i="1"/>
  <c r="C190" i="1"/>
  <c r="H190" i="1" s="1"/>
  <c r="D189" i="1"/>
  <c r="C189" i="1"/>
  <c r="D188" i="1"/>
  <c r="C188" i="1"/>
  <c r="H188" i="1" s="1"/>
  <c r="D187" i="1"/>
  <c r="C187" i="1"/>
  <c r="D186" i="1"/>
  <c r="C186" i="1"/>
  <c r="H186" i="1" s="1"/>
  <c r="D185" i="1"/>
  <c r="C185" i="1"/>
  <c r="D184" i="1"/>
  <c r="C184" i="1"/>
  <c r="D183" i="1"/>
  <c r="C183" i="1"/>
  <c r="H183" i="1" s="1"/>
  <c r="D182" i="1"/>
  <c r="C182" i="1"/>
  <c r="G182" i="1" s="1"/>
  <c r="D181" i="1"/>
  <c r="C181" i="1"/>
  <c r="G181" i="1" s="1"/>
  <c r="D180" i="1"/>
  <c r="C180" i="1"/>
  <c r="D179" i="1"/>
  <c r="C179" i="1"/>
  <c r="H179" i="1" s="1"/>
  <c r="D178" i="1"/>
  <c r="C178" i="1"/>
  <c r="D177" i="1"/>
  <c r="C177" i="1"/>
  <c r="G177" i="1" s="1"/>
  <c r="D176" i="1"/>
  <c r="C176" i="1"/>
  <c r="D175" i="1"/>
  <c r="C175" i="1"/>
  <c r="D174" i="1"/>
  <c r="C174" i="1"/>
  <c r="D173" i="1"/>
  <c r="C173" i="1"/>
  <c r="D172" i="1"/>
  <c r="C172" i="1"/>
  <c r="D171" i="1"/>
  <c r="C171" i="1"/>
  <c r="G171" i="1" s="1"/>
  <c r="D170" i="1"/>
  <c r="C170" i="1"/>
  <c r="D169" i="1"/>
  <c r="C169" i="1"/>
  <c r="D168" i="1"/>
  <c r="C168" i="1"/>
  <c r="D167" i="1"/>
  <c r="C167" i="1"/>
  <c r="G167" i="1" s="1"/>
  <c r="D166" i="1"/>
  <c r="C166" i="1"/>
  <c r="D165" i="1"/>
  <c r="C165" i="1"/>
  <c r="D164" i="1"/>
  <c r="C164" i="1"/>
  <c r="D163" i="1"/>
  <c r="C163" i="1"/>
  <c r="D162" i="1"/>
  <c r="C162" i="1"/>
  <c r="H162" i="1" s="1"/>
  <c r="D161" i="1"/>
  <c r="C161" i="1"/>
  <c r="D160" i="1"/>
  <c r="C160" i="1"/>
  <c r="D158" i="1"/>
  <c r="C158" i="1"/>
  <c r="G158" i="1" s="1"/>
  <c r="D157" i="1"/>
  <c r="C157" i="1"/>
  <c r="D156" i="1"/>
  <c r="C156" i="1"/>
  <c r="H156" i="1" s="1"/>
  <c r="D155" i="1"/>
  <c r="C155" i="1"/>
  <c r="D154" i="1"/>
  <c r="C154" i="1"/>
  <c r="H154" i="1" s="1"/>
  <c r="D153" i="1"/>
  <c r="C153" i="1"/>
  <c r="G153" i="1" s="1"/>
  <c r="D152" i="1"/>
  <c r="C152" i="1"/>
  <c r="H152" i="1" s="1"/>
  <c r="D151" i="1"/>
  <c r="C151" i="1"/>
  <c r="D150" i="1"/>
  <c r="C150" i="1"/>
  <c r="D149" i="1"/>
  <c r="C149" i="1"/>
  <c r="D148" i="1"/>
  <c r="C148" i="1"/>
  <c r="D146" i="1"/>
  <c r="C146" i="1"/>
  <c r="H146" i="1" s="1"/>
  <c r="D145" i="1"/>
  <c r="C145" i="1"/>
  <c r="H145" i="1" s="1"/>
  <c r="D144" i="1"/>
  <c r="C144" i="1"/>
  <c r="H144" i="1" s="1"/>
  <c r="G143" i="1"/>
  <c r="D143" i="1"/>
  <c r="C143" i="1"/>
  <c r="H143" i="1" s="1"/>
  <c r="D142" i="1"/>
  <c r="C142" i="1"/>
  <c r="H142" i="1" s="1"/>
  <c r="G141" i="1"/>
  <c r="D141" i="1"/>
  <c r="C141" i="1"/>
  <c r="H141" i="1" s="1"/>
  <c r="D140" i="1"/>
  <c r="C140" i="1"/>
  <c r="H140" i="1" s="1"/>
  <c r="D139" i="1"/>
  <c r="C139" i="1"/>
  <c r="H139" i="1" s="1"/>
  <c r="D138" i="1"/>
  <c r="C138" i="1"/>
  <c r="H138" i="1" s="1"/>
  <c r="D137" i="1"/>
  <c r="C137" i="1"/>
  <c r="H137" i="1" s="1"/>
  <c r="D136" i="1"/>
  <c r="C136" i="1"/>
  <c r="G136" i="1" s="1"/>
  <c r="D135" i="1"/>
  <c r="C135" i="1"/>
  <c r="G135" i="1" s="1"/>
  <c r="D134" i="1"/>
  <c r="C134" i="1"/>
  <c r="H134" i="1" s="1"/>
  <c r="D133" i="1"/>
  <c r="C133" i="1"/>
  <c r="H133" i="1" s="1"/>
  <c r="D132" i="1"/>
  <c r="C132" i="1"/>
  <c r="H132" i="1" s="1"/>
  <c r="D131" i="1"/>
  <c r="C131" i="1"/>
  <c r="D130" i="1"/>
  <c r="D129" i="1"/>
  <c r="G128" i="1"/>
  <c r="D128" i="1"/>
  <c r="C128" i="1"/>
  <c r="H128" i="1" s="1"/>
  <c r="D127" i="1"/>
  <c r="C127" i="1"/>
  <c r="G127" i="1" s="1"/>
  <c r="D126" i="1"/>
  <c r="C126" i="1"/>
  <c r="G126" i="1" s="1"/>
  <c r="D125" i="1"/>
  <c r="C125" i="1"/>
  <c r="G125" i="1" s="1"/>
  <c r="D124" i="1"/>
  <c r="C124" i="1"/>
  <c r="H124" i="1" s="1"/>
  <c r="D123" i="1"/>
  <c r="C123" i="1"/>
  <c r="D122" i="1"/>
  <c r="C122" i="1"/>
  <c r="D121" i="1"/>
  <c r="C121" i="1"/>
  <c r="D120" i="1"/>
  <c r="D119" i="1"/>
  <c r="C119" i="1"/>
  <c r="H119" i="1" s="1"/>
  <c r="D118" i="1"/>
  <c r="C118" i="1"/>
  <c r="G118" i="1" s="1"/>
  <c r="D117" i="1"/>
  <c r="C117" i="1"/>
  <c r="H117" i="1" s="1"/>
  <c r="D116" i="1"/>
  <c r="C116" i="1"/>
  <c r="H116" i="1" s="1"/>
  <c r="D115" i="1"/>
  <c r="C115" i="1"/>
  <c r="H115" i="1" s="1"/>
  <c r="D114" i="1"/>
  <c r="C114" i="1"/>
  <c r="H114" i="1" s="1"/>
  <c r="D113" i="1"/>
  <c r="C113" i="1"/>
  <c r="H113" i="1" s="1"/>
  <c r="G112" i="1"/>
  <c r="D112" i="1"/>
  <c r="C112" i="1"/>
  <c r="H112" i="1" s="1"/>
  <c r="D111" i="1"/>
  <c r="C111" i="1"/>
  <c r="H111" i="1" s="1"/>
  <c r="D110" i="1"/>
  <c r="C110" i="1"/>
  <c r="H110" i="1" s="1"/>
  <c r="D109" i="1"/>
  <c r="C109" i="1"/>
  <c r="H109" i="1" s="1"/>
  <c r="D108" i="1"/>
  <c r="C108" i="1"/>
  <c r="G108" i="1" s="1"/>
  <c r="D107" i="1"/>
  <c r="C107" i="1"/>
  <c r="G107" i="1" s="1"/>
  <c r="D106" i="1"/>
  <c r="C106" i="1"/>
  <c r="G106" i="1" s="1"/>
  <c r="D105" i="1"/>
  <c r="C105" i="1"/>
  <c r="H105" i="1" s="1"/>
  <c r="D104" i="1"/>
  <c r="C104" i="1"/>
  <c r="H104" i="1" s="1"/>
  <c r="D103" i="1"/>
  <c r="C103" i="1"/>
  <c r="G103" i="1" s="1"/>
  <c r="D102" i="1"/>
  <c r="C102" i="1"/>
  <c r="G102" i="1" s="1"/>
  <c r="D101" i="1"/>
  <c r="C101" i="1"/>
  <c r="H101" i="1" s="1"/>
  <c r="D100" i="1"/>
  <c r="C100" i="1"/>
  <c r="H100" i="1" s="1"/>
  <c r="D99" i="1"/>
  <c r="C99" i="1"/>
  <c r="H99" i="1" s="1"/>
  <c r="D98" i="1"/>
  <c r="C98" i="1"/>
  <c r="G98" i="1" s="1"/>
  <c r="D97" i="1"/>
  <c r="C97" i="1"/>
  <c r="H97" i="1" s="1"/>
  <c r="G96" i="1"/>
  <c r="D96" i="1"/>
  <c r="C96" i="1"/>
  <c r="H96" i="1" s="1"/>
  <c r="D95" i="1"/>
  <c r="C95" i="1"/>
  <c r="G95" i="1" s="1"/>
  <c r="D94" i="1"/>
  <c r="C94" i="1"/>
  <c r="H94" i="1" s="1"/>
  <c r="D93" i="1"/>
  <c r="C93" i="1"/>
  <c r="D92" i="1"/>
  <c r="C92" i="1"/>
  <c r="G92" i="1" s="1"/>
  <c r="D91" i="1"/>
  <c r="C91" i="1"/>
  <c r="H91" i="1" s="1"/>
  <c r="G90" i="1"/>
  <c r="D90" i="1"/>
  <c r="C90" i="1"/>
  <c r="H90" i="1" s="1"/>
  <c r="D89" i="1"/>
  <c r="C89" i="1"/>
  <c r="H89" i="1" s="1"/>
  <c r="D88" i="1"/>
  <c r="C88" i="1"/>
  <c r="H88" i="1" s="1"/>
  <c r="D87" i="1"/>
  <c r="C87" i="1"/>
  <c r="D86" i="1"/>
  <c r="C86" i="1"/>
  <c r="H86" i="1" s="1"/>
  <c r="D85" i="1"/>
  <c r="C85" i="1"/>
  <c r="H85" i="1" s="1"/>
  <c r="D84" i="1"/>
  <c r="C84" i="1"/>
  <c r="H84" i="1" s="1"/>
  <c r="D83" i="1"/>
  <c r="C83" i="1"/>
  <c r="D82" i="1"/>
  <c r="C82" i="1"/>
  <c r="D81" i="1"/>
  <c r="C81" i="1"/>
  <c r="H81" i="1" s="1"/>
  <c r="D80" i="1"/>
  <c r="C80" i="1"/>
  <c r="H80" i="1" s="1"/>
  <c r="D79" i="1"/>
  <c r="C79" i="1"/>
  <c r="D77" i="1"/>
  <c r="C77" i="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D53" i="1"/>
  <c r="C53" i="1"/>
  <c r="D52" i="1"/>
  <c r="C52" i="1"/>
  <c r="H52" i="1" s="1"/>
  <c r="D51" i="1"/>
  <c r="C51" i="1"/>
  <c r="H51" i="1" s="1"/>
  <c r="D50" i="1"/>
  <c r="C50" i="1"/>
  <c r="D49" i="1"/>
  <c r="C49" i="1"/>
  <c r="H49" i="1" s="1"/>
  <c r="D48" i="1"/>
  <c r="C48" i="1"/>
  <c r="H48" i="1" s="1"/>
  <c r="D47" i="1"/>
  <c r="C47" i="1"/>
  <c r="H47" i="1" s="1"/>
  <c r="D46" i="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G12" i="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F259" i="5" l="1"/>
  <c r="H1362" i="1"/>
  <c r="F35" i="6"/>
  <c r="G206" i="1"/>
  <c r="G1454" i="1"/>
  <c r="H641" i="1"/>
  <c r="F66" i="6"/>
  <c r="H1215" i="1"/>
  <c r="H1216" i="1"/>
  <c r="H1229" i="1"/>
  <c r="F250" i="5"/>
  <c r="E237" i="5"/>
  <c r="F237" i="5" s="1"/>
  <c r="H1222" i="1"/>
  <c r="H1227" i="1"/>
  <c r="H1228" i="1"/>
  <c r="H1232" i="1"/>
  <c r="H1240" i="1"/>
  <c r="H1241" i="1"/>
  <c r="H1265" i="1"/>
  <c r="H1263" i="1"/>
  <c r="H1264" i="1"/>
  <c r="H1270" i="1"/>
  <c r="H1266" i="1"/>
  <c r="H1236" i="1"/>
  <c r="H1237" i="1"/>
  <c r="H1219" i="1"/>
  <c r="H1221" i="1"/>
  <c r="F242" i="5"/>
  <c r="H1218" i="1"/>
  <c r="F239" i="5"/>
  <c r="H1217" i="1"/>
  <c r="H1211" i="1"/>
  <c r="H1213" i="1"/>
  <c r="F234" i="5"/>
  <c r="H1154" i="1"/>
  <c r="H1156" i="1"/>
  <c r="H1155" i="1"/>
  <c r="H1165" i="1"/>
  <c r="H1183" i="1"/>
  <c r="H1184" i="1"/>
  <c r="H1189" i="1"/>
  <c r="F207" i="5"/>
  <c r="E284" i="9"/>
  <c r="B284" i="9" s="1"/>
  <c r="H1045" i="1"/>
  <c r="H1043" i="1"/>
  <c r="F63" i="5"/>
  <c r="H1032" i="1"/>
  <c r="H1030" i="1"/>
  <c r="H1031" i="1"/>
  <c r="F52" i="5"/>
  <c r="H1041" i="1"/>
  <c r="H1042" i="1"/>
  <c r="H1150" i="1"/>
  <c r="F170" i="5"/>
  <c r="H1148" i="1"/>
  <c r="H1149" i="1"/>
  <c r="H1062" i="1"/>
  <c r="F78" i="5"/>
  <c r="H1056" i="1"/>
  <c r="H1061" i="1"/>
  <c r="H1141" i="1"/>
  <c r="E68" i="5"/>
  <c r="D1046" i="1" s="1"/>
  <c r="E287" i="9"/>
  <c r="B287" i="9" s="1"/>
  <c r="H1138" i="1"/>
  <c r="H1054" i="1"/>
  <c r="H1047" i="1"/>
  <c r="H1048" i="1"/>
  <c r="H1050" i="1"/>
  <c r="F70" i="5"/>
  <c r="H1036" i="1"/>
  <c r="F56" i="5"/>
  <c r="H1034" i="1"/>
  <c r="H1040" i="1"/>
  <c r="H1006" i="1"/>
  <c r="H996" i="1"/>
  <c r="H1012" i="1"/>
  <c r="H1022" i="1"/>
  <c r="F41" i="5"/>
  <c r="H1019" i="1"/>
  <c r="H1020" i="1"/>
  <c r="F29" i="5"/>
  <c r="H1007" i="1"/>
  <c r="H1008" i="1"/>
  <c r="H1004" i="1"/>
  <c r="H1002" i="1"/>
  <c r="H1001" i="1"/>
  <c r="H997" i="1"/>
  <c r="H998" i="1"/>
  <c r="F19" i="5"/>
  <c r="H994" i="1"/>
  <c r="F13" i="5"/>
  <c r="E12" i="5"/>
  <c r="E7" i="5" s="1"/>
  <c r="E6" i="5" s="1"/>
  <c r="H1013" i="1"/>
  <c r="H1014" i="1"/>
  <c r="F35" i="5"/>
  <c r="F8" i="5"/>
  <c r="H987" i="1"/>
  <c r="G1561" i="1"/>
  <c r="G1577" i="1"/>
  <c r="G1533" i="1"/>
  <c r="D43" i="8"/>
  <c r="C1518" i="1" s="1"/>
  <c r="G1531" i="1"/>
  <c r="G1523" i="1"/>
  <c r="G1521" i="1"/>
  <c r="I35" i="3"/>
  <c r="G1519" i="1"/>
  <c r="G1509" i="1"/>
  <c r="G1501" i="1"/>
  <c r="G1499" i="1"/>
  <c r="D6" i="8"/>
  <c r="C1481" i="1" s="1"/>
  <c r="H1481" i="1" s="1"/>
  <c r="G1491" i="1"/>
  <c r="G1485" i="1"/>
  <c r="G1483" i="1"/>
  <c r="G1481" i="1"/>
  <c r="C1436" i="1"/>
  <c r="G1436" i="1" s="1"/>
  <c r="C1453" i="1"/>
  <c r="G1453" i="1" s="1"/>
  <c r="G649" i="1"/>
  <c r="G647" i="1"/>
  <c r="G946" i="1"/>
  <c r="G878" i="1"/>
  <c r="G599" i="1"/>
  <c r="G600" i="1"/>
  <c r="E528" i="4"/>
  <c r="D522" i="1" s="1"/>
  <c r="F605" i="4"/>
  <c r="E635" i="4"/>
  <c r="D629" i="1" s="1"/>
  <c r="G489" i="1"/>
  <c r="G243" i="1"/>
  <c r="H244" i="1"/>
  <c r="H54" i="1"/>
  <c r="H50" i="1"/>
  <c r="H53" i="1"/>
  <c r="H77" i="1"/>
  <c r="F77" i="4"/>
  <c r="H76" i="1"/>
  <c r="H46" i="1"/>
  <c r="H73" i="1"/>
  <c r="H74" i="1"/>
  <c r="G737" i="1"/>
  <c r="G718" i="1"/>
  <c r="G714" i="1"/>
  <c r="G712" i="1"/>
  <c r="G710" i="1"/>
  <c r="G709" i="1"/>
  <c r="F217" i="9"/>
  <c r="B217" i="9" s="1"/>
  <c r="G644" i="1"/>
  <c r="G643" i="1"/>
  <c r="G642" i="1"/>
  <c r="G645" i="1"/>
  <c r="F652" i="4"/>
  <c r="H290" i="1"/>
  <c r="G413" i="1"/>
  <c r="F418" i="4"/>
  <c r="H291" i="1"/>
  <c r="F139" i="4"/>
  <c r="H87" i="1"/>
  <c r="E82" i="4"/>
  <c r="F91" i="4"/>
  <c r="H93" i="1"/>
  <c r="H83" i="1"/>
  <c r="F83" i="4"/>
  <c r="H79" i="1"/>
  <c r="H82" i="1"/>
  <c r="H123" i="1"/>
  <c r="F125" i="4"/>
  <c r="H121" i="1"/>
  <c r="H122" i="1"/>
  <c r="G131" i="1"/>
  <c r="G282" i="1"/>
  <c r="F288" i="4"/>
  <c r="H281" i="1"/>
  <c r="H283" i="1"/>
  <c r="H284" i="1"/>
  <c r="G373" i="1"/>
  <c r="G371" i="1"/>
  <c r="G369" i="1"/>
  <c r="E408" i="4"/>
  <c r="D403" i="1" s="1"/>
  <c r="D345" i="1"/>
  <c r="F369" i="4"/>
  <c r="F363" i="4"/>
  <c r="E407" i="4"/>
  <c r="D402" i="1" s="1"/>
  <c r="E196" i="4"/>
  <c r="D192" i="1" s="1"/>
  <c r="G269" i="1"/>
  <c r="H270" i="1"/>
  <c r="F264" i="4"/>
  <c r="H210" i="1"/>
  <c r="F224" i="9"/>
  <c r="B224" i="9" s="1"/>
  <c r="F210" i="4"/>
  <c r="G209" i="1"/>
  <c r="H208" i="1"/>
  <c r="H207" i="1"/>
  <c r="H198" i="1"/>
  <c r="H201" i="1"/>
  <c r="H184" i="1"/>
  <c r="H191" i="1"/>
  <c r="H189" i="1"/>
  <c r="F188" i="4"/>
  <c r="G187" i="1"/>
  <c r="F222" i="9"/>
  <c r="B222" i="9" s="1"/>
  <c r="H185" i="1"/>
  <c r="F220" i="9"/>
  <c r="B220" i="9" s="1"/>
  <c r="H173" i="1"/>
  <c r="H180" i="1"/>
  <c r="F219" i="9"/>
  <c r="H178" i="1"/>
  <c r="H176" i="1"/>
  <c r="F177" i="4"/>
  <c r="H175" i="1"/>
  <c r="H174" i="1"/>
  <c r="H172" i="1"/>
  <c r="G170" i="1"/>
  <c r="G169" i="1"/>
  <c r="F169" i="4"/>
  <c r="H168" i="1"/>
  <c r="H165" i="1"/>
  <c r="G166" i="1"/>
  <c r="H164" i="1"/>
  <c r="H163" i="1"/>
  <c r="F164" i="4"/>
  <c r="H160" i="1"/>
  <c r="H161" i="1"/>
  <c r="G155" i="1"/>
  <c r="H157" i="1"/>
  <c r="H151" i="1"/>
  <c r="F153" i="4"/>
  <c r="E151" i="4"/>
  <c r="D147" i="1" s="1"/>
  <c r="H148" i="1"/>
  <c r="G149" i="1"/>
  <c r="H150" i="1"/>
  <c r="H1436" i="1"/>
  <c r="D258" i="5"/>
  <c r="D12" i="5"/>
  <c r="D7" i="5" s="1"/>
  <c r="H946" i="1"/>
  <c r="H718" i="1"/>
  <c r="H716" i="1"/>
  <c r="H715" i="1"/>
  <c r="H714" i="1"/>
  <c r="H713" i="1"/>
  <c r="H712" i="1"/>
  <c r="H710" i="1"/>
  <c r="H709" i="1"/>
  <c r="H649" i="1"/>
  <c r="H647" i="1"/>
  <c r="H644" i="1"/>
  <c r="H643" i="1"/>
  <c r="H642" i="1"/>
  <c r="H645" i="1"/>
  <c r="H599" i="1"/>
  <c r="H600" i="1"/>
  <c r="H489" i="1"/>
  <c r="H490" i="1"/>
  <c r="D484" i="4"/>
  <c r="H373" i="1"/>
  <c r="H374" i="1"/>
  <c r="H371" i="1"/>
  <c r="H369" i="1"/>
  <c r="H368" i="1"/>
  <c r="H364" i="1"/>
  <c r="H365" i="1"/>
  <c r="H359" i="1"/>
  <c r="D350" i="4"/>
  <c r="D407" i="4" s="1"/>
  <c r="H358" i="1"/>
  <c r="H361" i="1"/>
  <c r="H413" i="1"/>
  <c r="G281" i="1"/>
  <c r="D263" i="4"/>
  <c r="G261" i="1"/>
  <c r="E69" i="9"/>
  <c r="B69" i="9" s="1"/>
  <c r="D196" i="4"/>
  <c r="C192" i="1" s="1"/>
  <c r="G189" i="1"/>
  <c r="B221" i="9"/>
  <c r="B219" i="9"/>
  <c r="G178" i="1"/>
  <c r="D163" i="4"/>
  <c r="G175" i="1"/>
  <c r="G172" i="1"/>
  <c r="G168" i="1"/>
  <c r="G146" i="1"/>
  <c r="C129" i="1"/>
  <c r="H129" i="1" s="1"/>
  <c r="C130" i="1"/>
  <c r="H130" i="1" s="1"/>
  <c r="D124" i="4"/>
  <c r="B215" i="9"/>
  <c r="D82" i="4"/>
  <c r="D6" i="4" s="1"/>
  <c r="E26" i="9"/>
  <c r="B26" i="9" s="1"/>
  <c r="G4" i="1"/>
  <c r="G8" i="1"/>
  <c r="G10" i="1"/>
  <c r="G16" i="1"/>
  <c r="G20" i="1"/>
  <c r="G24" i="1"/>
  <c r="G28" i="1"/>
  <c r="G34" i="1"/>
  <c r="G36" i="1"/>
  <c r="G42" i="1"/>
  <c r="G44" i="1"/>
  <c r="G46" i="1"/>
  <c r="G48" i="1"/>
  <c r="G50" i="1"/>
  <c r="G52" i="1"/>
  <c r="G54" i="1"/>
  <c r="G56" i="1"/>
  <c r="G58" i="1"/>
  <c r="G60" i="1"/>
  <c r="G62" i="1"/>
  <c r="G64" i="1"/>
  <c r="G66" i="1"/>
  <c r="G68" i="1"/>
  <c r="G70" i="1"/>
  <c r="G72" i="1"/>
  <c r="G74" i="1"/>
  <c r="G76" i="1"/>
  <c r="G80" i="1"/>
  <c r="G82" i="1"/>
  <c r="G84" i="1"/>
  <c r="G86" i="1"/>
  <c r="G88" i="1"/>
  <c r="G6" i="1"/>
  <c r="G14" i="1"/>
  <c r="G18" i="1"/>
  <c r="G22" i="1"/>
  <c r="G26" i="1"/>
  <c r="G30" i="1"/>
  <c r="G32" i="1"/>
  <c r="G38" i="1"/>
  <c r="G40"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4" i="1"/>
  <c r="G97" i="1"/>
  <c r="G99" i="1"/>
  <c r="G100" i="1"/>
  <c r="G101" i="1"/>
  <c r="G104" i="1"/>
  <c r="G105" i="1"/>
  <c r="G109" i="1"/>
  <c r="G110" i="1"/>
  <c r="G111" i="1"/>
  <c r="G113" i="1"/>
  <c r="G114" i="1"/>
  <c r="G115" i="1"/>
  <c r="G116" i="1"/>
  <c r="G117" i="1"/>
  <c r="G119" i="1"/>
  <c r="G121" i="1"/>
  <c r="G122" i="1"/>
  <c r="G123" i="1"/>
  <c r="G124" i="1"/>
  <c r="G130" i="1"/>
  <c r="G132" i="1"/>
  <c r="G133" i="1"/>
  <c r="G134" i="1"/>
  <c r="G137" i="1"/>
  <c r="G138" i="1"/>
  <c r="G139" i="1"/>
  <c r="G140" i="1"/>
  <c r="G142" i="1"/>
  <c r="G144" i="1"/>
  <c r="G145" i="1"/>
  <c r="G148" i="1"/>
  <c r="G150" i="1"/>
  <c r="G151" i="1"/>
  <c r="G152" i="1"/>
  <c r="G154" i="1"/>
  <c r="G156" i="1"/>
  <c r="G157" i="1"/>
  <c r="G160" i="1"/>
  <c r="G161" i="1"/>
  <c r="G162" i="1"/>
  <c r="G163" i="1"/>
  <c r="G164" i="1"/>
  <c r="G165" i="1"/>
  <c r="G173" i="1"/>
  <c r="G174" i="1"/>
  <c r="G176" i="1"/>
  <c r="G179" i="1"/>
  <c r="G180" i="1"/>
  <c r="G183" i="1"/>
  <c r="G184" i="1"/>
  <c r="G185" i="1"/>
  <c r="G186" i="1"/>
  <c r="G188" i="1"/>
  <c r="G190" i="1"/>
  <c r="G191" i="1"/>
  <c r="G192" i="1"/>
  <c r="G193" i="1"/>
  <c r="G194" i="1"/>
  <c r="G197" i="1"/>
  <c r="G198" i="1"/>
  <c r="G199" i="1"/>
  <c r="G201" i="1"/>
  <c r="G202" i="1"/>
  <c r="G205" i="1"/>
  <c r="G207" i="1"/>
  <c r="G208" i="1"/>
  <c r="G210" i="1"/>
  <c r="G211" i="1"/>
  <c r="G212" i="1"/>
  <c r="G213" i="1"/>
  <c r="G215" i="1"/>
  <c r="G216" i="1"/>
  <c r="G217" i="1"/>
  <c r="G218" i="1"/>
  <c r="G220" i="1"/>
  <c r="G221" i="1"/>
  <c r="G223" i="1"/>
  <c r="G224" i="1"/>
  <c r="G225" i="1"/>
  <c r="G226" i="1"/>
  <c r="G227" i="1"/>
  <c r="G229" i="1"/>
  <c r="G234" i="1"/>
  <c r="G238" i="1"/>
  <c r="G239" i="1"/>
  <c r="G242" i="1"/>
  <c r="G245" i="1"/>
  <c r="G247" i="1"/>
  <c r="G250" i="1"/>
  <c r="G252" i="1"/>
  <c r="G255" i="1"/>
  <c r="G258" i="1"/>
  <c r="G260" i="1"/>
  <c r="G263" i="1"/>
  <c r="G270" i="1"/>
  <c r="G272" i="1"/>
  <c r="G273" i="1"/>
  <c r="G274" i="1"/>
  <c r="G275" i="1"/>
  <c r="G277" i="1"/>
  <c r="G280" i="1"/>
  <c r="G283" i="1"/>
  <c r="G284" i="1"/>
  <c r="G290" i="1"/>
  <c r="G291" i="1"/>
  <c r="G293" i="1"/>
  <c r="G296" i="1"/>
  <c r="G298" i="1"/>
  <c r="G302" i="1"/>
  <c r="G303" i="1"/>
  <c r="G305" i="1"/>
  <c r="G306" i="1"/>
  <c r="G307" i="1"/>
  <c r="G308" i="1"/>
  <c r="G309" i="1"/>
  <c r="G310" i="1"/>
  <c r="H311" i="1"/>
  <c r="H92" i="1"/>
  <c r="H95" i="1"/>
  <c r="H98" i="1"/>
  <c r="H102" i="1"/>
  <c r="H103" i="1"/>
  <c r="H106" i="1"/>
  <c r="H107" i="1"/>
  <c r="H108" i="1"/>
  <c r="H118" i="1"/>
  <c r="H125" i="1"/>
  <c r="H126" i="1"/>
  <c r="H127" i="1"/>
  <c r="H131" i="1"/>
  <c r="H135" i="1"/>
  <c r="H136" i="1"/>
  <c r="H149" i="1"/>
  <c r="H153" i="1"/>
  <c r="H155" i="1"/>
  <c r="H158" i="1"/>
  <c r="H166" i="1"/>
  <c r="H167" i="1"/>
  <c r="H169" i="1"/>
  <c r="H170" i="1"/>
  <c r="H171" i="1"/>
  <c r="H177" i="1"/>
  <c r="H181" i="1"/>
  <c r="H182" i="1"/>
  <c r="H187" i="1"/>
  <c r="H195" i="1"/>
  <c r="H196" i="1"/>
  <c r="H200" i="1"/>
  <c r="H203" i="1"/>
  <c r="H206" i="1"/>
  <c r="H209" i="1"/>
  <c r="H214" i="1"/>
  <c r="H219" i="1"/>
  <c r="H222" i="1"/>
  <c r="H228" i="1"/>
  <c r="H230" i="1"/>
  <c r="H232" i="1"/>
  <c r="H235" i="1"/>
  <c r="H236" i="1"/>
  <c r="H240" i="1"/>
  <c r="H243" i="1"/>
  <c r="H246" i="1"/>
  <c r="H248" i="1"/>
  <c r="H249" i="1"/>
  <c r="H251" i="1"/>
  <c r="H253" i="1"/>
  <c r="H257" i="1"/>
  <c r="H262" i="1"/>
  <c r="H265" i="1"/>
  <c r="H266" i="1"/>
  <c r="H267" i="1"/>
  <c r="H269" i="1"/>
  <c r="H271" i="1"/>
  <c r="H276" i="1"/>
  <c r="H279" i="1"/>
  <c r="H282" i="1"/>
  <c r="H288" i="1"/>
  <c r="H292" i="1"/>
  <c r="H295" i="1"/>
  <c r="H299" i="1"/>
  <c r="H301" i="1"/>
  <c r="H304"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4" i="1"/>
  <c r="G456" i="1"/>
  <c r="G458" i="1"/>
  <c r="G460" i="1"/>
  <c r="G462" i="1"/>
  <c r="G464" i="1"/>
  <c r="G466" i="1"/>
  <c r="G468" i="1"/>
  <c r="G470" i="1"/>
  <c r="G472" i="1"/>
  <c r="G474" i="1"/>
  <c r="G476" i="1"/>
  <c r="G480" i="1"/>
  <c r="G482" i="1"/>
  <c r="G484" i="1"/>
  <c r="G486" i="1"/>
  <c r="G488" i="1"/>
  <c r="G490" i="1"/>
  <c r="G492" i="1"/>
  <c r="G494" i="1"/>
  <c r="G496" i="1"/>
  <c r="G498" i="1"/>
  <c r="G500" i="1"/>
  <c r="G502" i="1"/>
  <c r="G504" i="1"/>
  <c r="G506" i="1"/>
  <c r="G508" i="1"/>
  <c r="G511" i="1"/>
  <c r="G513" i="1"/>
  <c r="G515" i="1"/>
  <c r="G517" i="1"/>
  <c r="G519" i="1"/>
  <c r="G521" i="1"/>
  <c r="G525" i="1"/>
  <c r="G527" i="1"/>
  <c r="G529" i="1"/>
  <c r="G531" i="1"/>
  <c r="G533" i="1"/>
  <c r="G535" i="1"/>
  <c r="G537" i="1"/>
  <c r="G539" i="1"/>
  <c r="G541" i="1"/>
  <c r="G543" i="1"/>
  <c r="G545" i="1"/>
  <c r="G547" i="1"/>
  <c r="G549" i="1"/>
  <c r="G551" i="1"/>
  <c r="G553" i="1"/>
  <c r="G555" i="1"/>
  <c r="H972" i="1"/>
  <c r="G972" i="1"/>
  <c r="H971" i="1"/>
  <c r="G971"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2"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4" i="1"/>
  <c r="G1276" i="1"/>
  <c r="H1278" i="1"/>
  <c r="G1278" i="1"/>
  <c r="G1273" i="1"/>
  <c r="G1275" i="1"/>
  <c r="G1277"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3"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2" i="1"/>
  <c r="G1484" i="1"/>
  <c r="G1486" i="1"/>
  <c r="G1488" i="1"/>
  <c r="G1490" i="1"/>
  <c r="G1492" i="1"/>
  <c r="G1494" i="1"/>
  <c r="G1496" i="1"/>
  <c r="G1498" i="1"/>
  <c r="G1500" i="1"/>
  <c r="G1502" i="1"/>
  <c r="G1504" i="1"/>
  <c r="G1506" i="1"/>
  <c r="G1508" i="1"/>
  <c r="G1510" i="1"/>
  <c r="G1512" i="1"/>
  <c r="G1514" i="1"/>
  <c r="G1516"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H1572" i="1"/>
  <c r="H1574" i="1"/>
  <c r="H1576" i="1"/>
  <c r="H1578" i="1"/>
  <c r="H1580" i="1"/>
  <c r="F196" i="4"/>
  <c r="I21" i="3"/>
  <c r="H1299" i="1"/>
  <c r="H1439" i="1"/>
  <c r="I1439" i="1" s="1"/>
  <c r="H1440" i="1"/>
  <c r="I1440" i="1" s="1"/>
  <c r="H1441" i="1"/>
  <c r="I1441" i="1" s="1"/>
  <c r="H1442" i="1"/>
  <c r="I1442" i="1" s="1"/>
  <c r="H1443" i="1"/>
  <c r="I1443" i="1" s="1"/>
  <c r="H1444" i="1"/>
  <c r="I1444" i="1" s="1"/>
  <c r="H1480" i="1"/>
  <c r="E636" i="4"/>
  <c r="D630" i="1" s="1"/>
  <c r="F197" i="4"/>
  <c r="F225" i="4"/>
  <c r="F298" i="4"/>
  <c r="F350" i="4"/>
  <c r="F416" i="4"/>
  <c r="D459" i="4"/>
  <c r="D515" i="4"/>
  <c r="D529" i="4"/>
  <c r="D567" i="4"/>
  <c r="D593" i="4"/>
  <c r="E142" i="9"/>
  <c r="B142" i="9" s="1"/>
  <c r="F603" i="4"/>
  <c r="D625" i="4"/>
  <c r="F69" i="5"/>
  <c r="F79" i="5"/>
  <c r="F119" i="5"/>
  <c r="G20" i="9"/>
  <c r="H20" i="9"/>
  <c r="F152" i="4"/>
  <c r="F417" i="4"/>
  <c r="E286" i="9"/>
  <c r="B286" i="9" s="1"/>
  <c r="F88" i="5"/>
  <c r="G289" i="9"/>
  <c r="E289" i="9" s="1"/>
  <c r="B289" i="9" s="1"/>
  <c r="F177" i="5"/>
  <c r="D176" i="5"/>
  <c r="D42" i="8"/>
  <c r="G294" i="9" s="1"/>
  <c r="E294" i="9" s="1"/>
  <c r="F149" i="5"/>
  <c r="F180" i="5"/>
  <c r="E291" i="9"/>
  <c r="B291" i="9" s="1"/>
  <c r="F190" i="5"/>
  <c r="E292" i="9"/>
  <c r="B292" i="9" s="1"/>
  <c r="F206" i="5"/>
  <c r="F238" i="5"/>
  <c r="F246" i="5"/>
  <c r="F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I10" i="9"/>
  <c r="G163" i="9"/>
  <c r="E163" i="9" s="1"/>
  <c r="B163" i="9" s="1"/>
  <c r="D146" i="5"/>
  <c r="E176" i="5"/>
  <c r="G297" i="9"/>
  <c r="E297" i="9" s="1"/>
  <c r="G160" i="9"/>
  <c r="E160" i="9" s="1"/>
  <c r="B160" i="9" s="1"/>
  <c r="G161" i="9"/>
  <c r="E161" i="9" s="1"/>
  <c r="B161" i="9" s="1"/>
  <c r="G162" i="9"/>
  <c r="E162" i="9" s="1"/>
  <c r="B162" i="9" s="1"/>
  <c r="B251" i="9"/>
  <c r="B253" i="9"/>
  <c r="B255" i="9"/>
  <c r="B257" i="9"/>
  <c r="B259" i="9"/>
  <c r="B261" i="9"/>
  <c r="B263" i="9"/>
  <c r="B265" i="9"/>
  <c r="B267" i="9"/>
  <c r="B269" i="9"/>
  <c r="B271" i="9"/>
  <c r="B223" i="9"/>
  <c r="I23" i="3" l="1"/>
  <c r="D1214" i="1"/>
  <c r="D990" i="1"/>
  <c r="I20" i="3"/>
  <c r="D985" i="1"/>
  <c r="H1518" i="1"/>
  <c r="G1518" i="1"/>
  <c r="E6" i="4"/>
  <c r="F6" i="4" s="1"/>
  <c r="D78" i="1"/>
  <c r="H192" i="1"/>
  <c r="I17" i="3"/>
  <c r="E289" i="4"/>
  <c r="E413" i="4" s="1"/>
  <c r="F258" i="5"/>
  <c r="C1235" i="1"/>
  <c r="F12" i="5"/>
  <c r="C990" i="1"/>
  <c r="F7" i="5"/>
  <c r="C985" i="1"/>
  <c r="H20" i="3"/>
  <c r="F484" i="4"/>
  <c r="C478" i="1"/>
  <c r="F407" i="4"/>
  <c r="C402" i="1"/>
  <c r="D408" i="4"/>
  <c r="C345" i="1"/>
  <c r="F263" i="4"/>
  <c r="C259" i="1"/>
  <c r="D151" i="4"/>
  <c r="D289" i="4" s="1"/>
  <c r="F163" i="4"/>
  <c r="C159" i="1"/>
  <c r="G129" i="1"/>
  <c r="F124" i="4"/>
  <c r="C120" i="1"/>
  <c r="D412" i="4"/>
  <c r="F82" i="4"/>
  <c r="C78" i="1"/>
  <c r="H16" i="3"/>
  <c r="C2" i="1"/>
  <c r="E175" i="5"/>
  <c r="D1152" i="1" s="1"/>
  <c r="I22" i="3"/>
  <c r="D1153" i="1"/>
  <c r="E165" i="9"/>
  <c r="B165" i="9" s="1"/>
  <c r="F212" i="9"/>
  <c r="B212" i="9" s="1"/>
  <c r="B294" i="9"/>
  <c r="F625" i="4"/>
  <c r="C619" i="1"/>
  <c r="F567" i="4"/>
  <c r="C561" i="1"/>
  <c r="F515" i="4"/>
  <c r="C509" i="1"/>
  <c r="H276" i="9"/>
  <c r="D984" i="1"/>
  <c r="H17" i="3"/>
  <c r="B297" i="9"/>
  <c r="E296" i="9"/>
  <c r="I10" i="3" s="1"/>
  <c r="F146" i="5"/>
  <c r="C1124" i="1"/>
  <c r="F141" i="6"/>
  <c r="H28" i="3"/>
  <c r="C1435" i="1"/>
  <c r="G299" i="9"/>
  <c r="E299" i="9" s="1"/>
  <c r="K1432" i="9"/>
  <c r="G295" i="9"/>
  <c r="E295" i="9" s="1"/>
  <c r="B295" i="9" s="1"/>
  <c r="I34" i="3"/>
  <c r="C1517" i="1"/>
  <c r="D175" i="5"/>
  <c r="F176" i="5"/>
  <c r="H22" i="3"/>
  <c r="C1153" i="1"/>
  <c r="E20" i="9"/>
  <c r="F593" i="4"/>
  <c r="C587" i="1"/>
  <c r="D528" i="4"/>
  <c r="F529" i="4"/>
  <c r="C523" i="1"/>
  <c r="D420" i="4"/>
  <c r="D639" i="4" s="1"/>
  <c r="F459" i="4"/>
  <c r="C453" i="1"/>
  <c r="D68" i="5"/>
  <c r="H1214" i="1" l="1"/>
  <c r="G1214" i="1"/>
  <c r="E291" i="4"/>
  <c r="D287" i="1" s="1"/>
  <c r="D2" i="1"/>
  <c r="H2" i="1" s="1"/>
  <c r="I16" i="3"/>
  <c r="E412" i="4"/>
  <c r="D285" i="1"/>
  <c r="E290" i="4"/>
  <c r="D286" i="1" s="1"/>
  <c r="H1235" i="1"/>
  <c r="G1235" i="1"/>
  <c r="H990" i="1"/>
  <c r="G990" i="1"/>
  <c r="H985" i="1"/>
  <c r="G985" i="1"/>
  <c r="H478" i="1"/>
  <c r="G478" i="1"/>
  <c r="F408" i="4"/>
  <c r="C403" i="1"/>
  <c r="G345" i="1"/>
  <c r="H345" i="1"/>
  <c r="H402" i="1"/>
  <c r="G402" i="1"/>
  <c r="H259" i="1"/>
  <c r="G259" i="1"/>
  <c r="F151" i="4"/>
  <c r="C147" i="1"/>
  <c r="H147" i="1" s="1"/>
  <c r="H159" i="1"/>
  <c r="G159" i="1"/>
  <c r="H120" i="1"/>
  <c r="G120" i="1"/>
  <c r="C407" i="1"/>
  <c r="H78" i="1"/>
  <c r="G78" i="1"/>
  <c r="G2" i="1"/>
  <c r="C633" i="1"/>
  <c r="G523" i="1"/>
  <c r="H523" i="1"/>
  <c r="H1153" i="1"/>
  <c r="G1153" i="1"/>
  <c r="G1517" i="1"/>
  <c r="H1517" i="1"/>
  <c r="H11" i="3"/>
  <c r="F68" i="5"/>
  <c r="D6" i="5"/>
  <c r="H21" i="3"/>
  <c r="C1046" i="1"/>
  <c r="G453" i="1"/>
  <c r="H453" i="1"/>
  <c r="F420" i="4"/>
  <c r="D635" i="4"/>
  <c r="C414" i="1"/>
  <c r="G587" i="1"/>
  <c r="H587" i="1"/>
  <c r="B20" i="9"/>
  <c r="E19" i="9"/>
  <c r="F175" i="5"/>
  <c r="C1152" i="1"/>
  <c r="H1435" i="1"/>
  <c r="G1435" i="1"/>
  <c r="H9" i="3"/>
  <c r="H1124" i="1"/>
  <c r="G1124" i="1"/>
  <c r="G147" i="1"/>
  <c r="D413" i="4"/>
  <c r="D291" i="4"/>
  <c r="F289" i="4"/>
  <c r="C285" i="1"/>
  <c r="D290" i="4"/>
  <c r="E640" i="4"/>
  <c r="E415" i="4"/>
  <c r="D410" i="1" s="1"/>
  <c r="D408" i="1"/>
  <c r="G509" i="1"/>
  <c r="H509" i="1"/>
  <c r="G561" i="1"/>
  <c r="H561" i="1"/>
  <c r="G619" i="1"/>
  <c r="H619" i="1"/>
  <c r="E293" i="9"/>
  <c r="D636" i="4"/>
  <c r="F528" i="4"/>
  <c r="C522" i="1"/>
  <c r="B299" i="9"/>
  <c r="E298" i="9"/>
  <c r="D407" i="1" l="1"/>
  <c r="H407" i="1" s="1"/>
  <c r="E639" i="4"/>
  <c r="F412" i="4"/>
  <c r="E414" i="4"/>
  <c r="D409" i="1" s="1"/>
  <c r="G403" i="1"/>
  <c r="H403" i="1"/>
  <c r="G522" i="1"/>
  <c r="H522" i="1"/>
  <c r="E642" i="4"/>
  <c r="D634" i="1"/>
  <c r="F291" i="4"/>
  <c r="C287" i="1"/>
  <c r="F290" i="4"/>
  <c r="C286" i="1"/>
  <c r="D640" i="4"/>
  <c r="D415" i="4"/>
  <c r="F413" i="4"/>
  <c r="C408" i="1"/>
  <c r="D414" i="4"/>
  <c r="K3" i="9"/>
  <c r="I9" i="3"/>
  <c r="F635" i="4"/>
  <c r="C629" i="1"/>
  <c r="H1046" i="1"/>
  <c r="G1046" i="1"/>
  <c r="G282" i="9"/>
  <c r="E282" i="9" s="1"/>
  <c r="B282" i="9" s="1"/>
  <c r="G276" i="9"/>
  <c r="E276" i="9" s="1"/>
  <c r="F6" i="5"/>
  <c r="C984" i="1"/>
  <c r="N3" i="9"/>
  <c r="I11" i="3"/>
  <c r="F636" i="4"/>
  <c r="C630" i="1"/>
  <c r="H285" i="1"/>
  <c r="G285" i="1"/>
  <c r="H1152" i="1"/>
  <c r="G1152" i="1"/>
  <c r="G414" i="1"/>
  <c r="H414" i="1"/>
  <c r="E641" i="4"/>
  <c r="G407" i="1" l="1"/>
  <c r="F639" i="4"/>
  <c r="D633" i="1"/>
  <c r="G408" i="1"/>
  <c r="H408" i="1"/>
  <c r="F415" i="4"/>
  <c r="C410" i="1"/>
  <c r="G286" i="1"/>
  <c r="H286" i="1"/>
  <c r="G287" i="1"/>
  <c r="H287" i="1"/>
  <c r="E645" i="4"/>
  <c r="D635" i="1"/>
  <c r="G630" i="1"/>
  <c r="H630" i="1"/>
  <c r="H8" i="3"/>
  <c r="H984" i="1"/>
  <c r="G984" i="1"/>
  <c r="B276" i="9"/>
  <c r="E275" i="9"/>
  <c r="G629" i="1"/>
  <c r="H629" i="1"/>
  <c r="F414" i="4"/>
  <c r="C409" i="1"/>
  <c r="D642" i="4"/>
  <c r="F640" i="4"/>
  <c r="C634" i="1"/>
  <c r="D641" i="4"/>
  <c r="E646" i="4"/>
  <c r="D636" i="1"/>
  <c r="G633" i="1" l="1"/>
  <c r="H633" i="1"/>
  <c r="D645" i="4"/>
  <c r="F641" i="4"/>
  <c r="C635" i="1"/>
  <c r="G409" i="1"/>
  <c r="H409" i="1"/>
  <c r="I19" i="3"/>
  <c r="D640" i="1"/>
  <c r="G634" i="1"/>
  <c r="H634" i="1"/>
  <c r="D646" i="4"/>
  <c r="F642" i="4"/>
  <c r="C636" i="1"/>
  <c r="G410" i="1"/>
  <c r="H410" i="1"/>
  <c r="M3" i="9"/>
  <c r="I8" i="3"/>
  <c r="I18" i="3"/>
  <c r="D639" i="1"/>
  <c r="G636" i="1" l="1"/>
  <c r="H636" i="1"/>
  <c r="F646" i="4"/>
  <c r="H19" i="3"/>
  <c r="C640" i="1"/>
  <c r="G635" i="1"/>
  <c r="H635" i="1"/>
  <c r="H18" i="3"/>
  <c r="F645" i="4"/>
  <c r="C639" i="1"/>
  <c r="G639" i="1" l="1"/>
  <c r="H639" i="1"/>
  <c r="H7" i="3"/>
  <c r="G640" i="1"/>
  <c r="H640" i="1"/>
  <c r="J3" i="9" l="1"/>
  <c r="I7" i="3"/>
  <c r="M272" i="9" l="1"/>
  <c r="L272" i="9"/>
  <c r="H18" i="9"/>
  <c r="G18" i="9"/>
  <c r="J5" i="9"/>
  <c r="K6" i="9"/>
  <c r="I8" i="9"/>
  <c r="J9" i="9"/>
  <c r="K10" i="9"/>
  <c r="I12" i="9"/>
  <c r="J13" i="9"/>
  <c r="M15" i="9"/>
  <c r="L16" i="9"/>
  <c r="I17" i="9"/>
  <c r="K5" i="9"/>
  <c r="I7" i="9"/>
  <c r="J8" i="9"/>
  <c r="K9" i="9"/>
  <c r="I11" i="9"/>
  <c r="J12" i="9"/>
  <c r="K13" i="9"/>
  <c r="L15" i="9"/>
  <c r="F15" i="9" s="1"/>
  <c r="M16" i="9"/>
  <c r="J17" i="9"/>
  <c r="I6" i="9"/>
  <c r="J7" i="9"/>
  <c r="K8" i="9"/>
  <c r="J11" i="9"/>
  <c r="K12" i="9"/>
  <c r="H15" i="9"/>
  <c r="G16" i="9"/>
  <c r="G17" i="9"/>
  <c r="I5" i="9"/>
  <c r="E5" i="9" s="1"/>
  <c r="J6" i="9"/>
  <c r="K7" i="9"/>
  <c r="I9" i="9"/>
  <c r="E9" i="9" s="1"/>
  <c r="B9" i="9" s="1"/>
  <c r="J10" i="9"/>
  <c r="E10" i="9" s="1"/>
  <c r="B10" i="9" s="1"/>
  <c r="K11" i="9"/>
  <c r="I13" i="9"/>
  <c r="E13" i="9" s="1"/>
  <c r="B13" i="9" s="1"/>
  <c r="G15" i="9"/>
  <c r="E15" i="9" s="1"/>
  <c r="H16" i="9"/>
  <c r="H17" i="9"/>
  <c r="E18" i="9" l="1"/>
  <c r="B18" i="9" s="1"/>
  <c r="F272" i="9"/>
  <c r="B272" i="9" s="1"/>
  <c r="B15" i="9"/>
  <c r="E17" i="9"/>
  <c r="B17" i="9" s="1"/>
  <c r="E7" i="9"/>
  <c r="B7" i="9" s="1"/>
  <c r="E12" i="9"/>
  <c r="B12" i="9" s="1"/>
  <c r="B5" i="9"/>
  <c r="E16" i="9"/>
  <c r="E6" i="9"/>
  <c r="B6" i="9" s="1"/>
  <c r="E11" i="9"/>
  <c r="B11" i="9" s="1"/>
  <c r="F16" i="9"/>
  <c r="F14" i="9" s="1"/>
  <c r="E8" i="9"/>
  <c r="B8" i="9" s="1"/>
  <c r="F19" i="9" l="1"/>
  <c r="F3" i="9" s="1"/>
  <c r="E14" i="9"/>
  <c r="E4" i="9"/>
  <c r="B16"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<sst xmlns="http://schemas.openxmlformats.org/spreadsheetml/2006/main" count="4312" uniqueCount="3393">
  <si>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</si>
  <si>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</si>
  <si>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</si>
  <si>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</si>
  <si>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</si>
  <si>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</si>
  <si>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</si>
  <si>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</si>
  <si>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</si>
  <si>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</si>
  <si>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</si>
  <si>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</si>
  <si>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</si>
  <si>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</si>
  <si>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</si>
  <si>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</si>
  <si>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</si>
  <si>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</si>
  <si>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</si>
  <si>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</si>
  <si>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</si>
  <si>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</si>
  <si>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</si>
  <si>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</si>
  <si>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</si>
  <si>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</si>
  <si>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</si>
  <si>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</si>
  <si>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</si>
  <si>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</si>
  <si>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</si>
  <si>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POLJOPRIVREDNI INSTITUT OSIJEK</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</si>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</sst>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87785638</v>
      </c>
      <c r="D2" s="6">
        <f>'PR-RAS'!E6</f>
        <v>101634562.80000001</v>
      </c>
      <c r="E2" s="6">
        <v>0</v>
      </c>
      <c r="F2" s="6">
        <v>0</v>
      </c>
      <c r="G2" s="7">
        <f t="shared" ref="G2:G264" si="0">(B2/1000)*(C2*1+D2*2)</f>
        <v>291054.76360000001</v>
      </c>
      <c r="H2" s="7">
        <f t="shared" ref="H2:H264" si="1">ABS(C2-ROUND(C2,0))+ABS(D2-ROUND(D2,0))</f>
        <v>0.19999998807907104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4020705</v>
      </c>
      <c r="D46" s="1">
        <f>'PR-RAS'!E50</f>
        <v>6570266.3900000006</v>
      </c>
      <c r="E46" s="1">
        <v>0</v>
      </c>
      <c r="F46" s="1">
        <v>0</v>
      </c>
      <c r="G46" s="2">
        <f t="shared" si="0"/>
        <v>772255.70010000002</v>
      </c>
      <c r="H46" s="2">
        <f t="shared" si="1"/>
        <v>0.39000000059604645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735836</v>
      </c>
      <c r="D50" s="1">
        <f>'PR-RAS'!E54</f>
        <v>1738391.4100000001</v>
      </c>
      <c r="E50" s="1">
        <v>0</v>
      </c>
      <c r="F50" s="1">
        <v>0</v>
      </c>
      <c r="G50" s="2">
        <f t="shared" si="0"/>
        <v>206418.32218000002</v>
      </c>
      <c r="H50" s="2">
        <f t="shared" si="1"/>
        <v>0.41000000014901161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94934</v>
      </c>
      <c r="D53" s="1">
        <f>'PR-RAS'!E57</f>
        <v>408391.11</v>
      </c>
      <c r="E53" s="1">
        <v>0</v>
      </c>
      <c r="F53" s="1">
        <v>0</v>
      </c>
      <c r="G53" s="2">
        <f t="shared" si="0"/>
        <v>47409.243439999998</v>
      </c>
      <c r="H53" s="2">
        <f t="shared" si="1"/>
        <v>0.10999999998603016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640902</v>
      </c>
      <c r="D54" s="1">
        <f>'PR-RAS'!E58</f>
        <v>1330000.3</v>
      </c>
      <c r="E54" s="1">
        <v>0</v>
      </c>
      <c r="F54" s="1">
        <v>0</v>
      </c>
      <c r="G54" s="2">
        <f t="shared" si="0"/>
        <v>174947.83780000001</v>
      </c>
      <c r="H54" s="2">
        <f t="shared" si="1"/>
        <v>0.30000000004656613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3904</v>
      </c>
      <c r="D64" s="1">
        <f>'PR-RAS'!E68</f>
        <v>0</v>
      </c>
      <c r="E64" s="1">
        <v>0</v>
      </c>
      <c r="F64" s="1">
        <v>0</v>
      </c>
      <c r="G64" s="2">
        <f t="shared" si="0"/>
        <v>245.952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3904</v>
      </c>
      <c r="D65" s="1">
        <f>'PR-RAS'!E69</f>
        <v>0</v>
      </c>
      <c r="E65" s="1">
        <v>0</v>
      </c>
      <c r="F65" s="1">
        <v>0</v>
      </c>
      <c r="G65" s="2">
        <f t="shared" si="0"/>
        <v>249.85599999999999</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3280965</v>
      </c>
      <c r="D73" s="1">
        <f>'PR-RAS'!E77</f>
        <v>4831874.9800000004</v>
      </c>
      <c r="E73" s="1">
        <v>0</v>
      </c>
      <c r="F73" s="1">
        <v>0</v>
      </c>
      <c r="G73" s="2">
        <f t="shared" si="0"/>
        <v>932019.47711999994</v>
      </c>
      <c r="H73" s="2">
        <f t="shared" si="1"/>
        <v>1.9999999552965164E-2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251204</v>
      </c>
      <c r="D74" s="1">
        <f>'PR-RAS'!E78</f>
        <v>764931.61</v>
      </c>
      <c r="E74" s="1">
        <v>0</v>
      </c>
      <c r="F74" s="1">
        <v>0</v>
      </c>
      <c r="G74" s="2">
        <f t="shared" si="0"/>
        <v>130017.90705999998</v>
      </c>
      <c r="H74" s="2">
        <f t="shared" si="1"/>
        <v>0.39000000001396984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3029761</v>
      </c>
      <c r="D75" s="1">
        <f>'PR-RAS'!E79</f>
        <v>0</v>
      </c>
      <c r="E75" s="1">
        <v>0</v>
      </c>
      <c r="F75" s="1">
        <v>0</v>
      </c>
      <c r="G75" s="2">
        <f t="shared" si="0"/>
        <v>224202.31399999998</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2492076.54</v>
      </c>
      <c r="E76" s="1">
        <v>0</v>
      </c>
      <c r="F76" s="1">
        <v>0</v>
      </c>
      <c r="G76" s="2">
        <f t="shared" si="0"/>
        <v>373811.48099999997</v>
      </c>
      <c r="H76" s="2">
        <f t="shared" si="1"/>
        <v>0.4599999999627471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1574866.83</v>
      </c>
      <c r="E77" s="1">
        <v>0</v>
      </c>
      <c r="F77" s="1">
        <v>0</v>
      </c>
      <c r="G77" s="2">
        <f t="shared" si="0"/>
        <v>239379.75816</v>
      </c>
      <c r="H77" s="2">
        <f t="shared" si="1"/>
        <v>0.16999999992549419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198463</v>
      </c>
      <c r="D78" s="1">
        <f>'PR-RAS'!E82</f>
        <v>130639.09</v>
      </c>
      <c r="E78" s="1">
        <v>0</v>
      </c>
      <c r="F78" s="1">
        <v>0</v>
      </c>
      <c r="G78" s="2">
        <f t="shared" si="0"/>
        <v>35400.07086</v>
      </c>
      <c r="H78" s="2">
        <f t="shared" si="1"/>
        <v>8.999999999650754E-2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158463</v>
      </c>
      <c r="D79" s="1">
        <f>'PR-RAS'!E83</f>
        <v>124739.09</v>
      </c>
      <c r="E79" s="1">
        <v>0</v>
      </c>
      <c r="F79" s="1">
        <v>0</v>
      </c>
      <c r="G79" s="2">
        <f t="shared" si="0"/>
        <v>31819.412039999999</v>
      </c>
      <c r="H79" s="2">
        <f t="shared" si="1"/>
        <v>8.999999999650754E-2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10432</v>
      </c>
      <c r="D82" s="1">
        <f>'PR-RAS'!E86</f>
        <v>2850.48</v>
      </c>
      <c r="E82" s="1">
        <v>0</v>
      </c>
      <c r="F82" s="1">
        <v>0</v>
      </c>
      <c r="G82" s="2">
        <f t="shared" si="0"/>
        <v>1306.7697599999999</v>
      </c>
      <c r="H82" s="2">
        <f t="shared" si="1"/>
        <v>0.48000000000001819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61719</v>
      </c>
      <c r="D83" s="1">
        <f>'PR-RAS'!E87</f>
        <v>121888.61</v>
      </c>
      <c r="E83" s="1">
        <v>0</v>
      </c>
      <c r="F83" s="1">
        <v>0</v>
      </c>
      <c r="G83" s="2">
        <f t="shared" si="0"/>
        <v>25050.690039999998</v>
      </c>
      <c r="H83" s="2">
        <f t="shared" si="1"/>
        <v>0.38999999999941792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86312</v>
      </c>
      <c r="D86" s="1">
        <f>'PR-RAS'!E90</f>
        <v>0</v>
      </c>
      <c r="E86" s="1">
        <v>0</v>
      </c>
      <c r="F86" s="1">
        <v>0</v>
      </c>
      <c r="G86" s="2">
        <f t="shared" si="0"/>
        <v>7336.52</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40000</v>
      </c>
      <c r="D87" s="1">
        <f>'PR-RAS'!E91</f>
        <v>5900</v>
      </c>
      <c r="E87" s="1">
        <v>0</v>
      </c>
      <c r="F87" s="1">
        <v>0</v>
      </c>
      <c r="G87" s="2">
        <f t="shared" si="0"/>
        <v>4454.7999999999993</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40000</v>
      </c>
      <c r="D93" s="1">
        <f>'PR-RAS'!E97</f>
        <v>5900</v>
      </c>
      <c r="E93" s="1">
        <v>0</v>
      </c>
      <c r="F93" s="1">
        <v>0</v>
      </c>
      <c r="G93" s="2">
        <f t="shared" si="0"/>
        <v>4765.6000000000004</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41463</v>
      </c>
      <c r="D102" s="1">
        <f>'PR-RAS'!E106</f>
        <v>0</v>
      </c>
      <c r="E102" s="1">
        <v>0</v>
      </c>
      <c r="F102" s="1">
        <v>0</v>
      </c>
      <c r="G102" s="2">
        <f t="shared" si="0"/>
        <v>4187.7629999999999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41463</v>
      </c>
      <c r="D108" s="1">
        <f>'PR-RAS'!E112</f>
        <v>0</v>
      </c>
      <c r="E108" s="1">
        <v>0</v>
      </c>
      <c r="F108" s="1">
        <v>0</v>
      </c>
      <c r="G108" s="2">
        <f t="shared" si="0"/>
        <v>4436.5410000000002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41463</v>
      </c>
      <c r="D113" s="1">
        <f>'PR-RAS'!E117</f>
        <v>0</v>
      </c>
      <c r="E113" s="1">
        <v>0</v>
      </c>
      <c r="F113" s="1">
        <v>0</v>
      </c>
      <c r="G113" s="2">
        <f t="shared" si="0"/>
        <v>4643.8559999999998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71404792</v>
      </c>
      <c r="D120" s="1">
        <f>'PR-RAS'!E124</f>
        <v>82467955.020000011</v>
      </c>
      <c r="E120" s="1">
        <v>0</v>
      </c>
      <c r="F120" s="1">
        <v>0</v>
      </c>
      <c r="G120" s="2">
        <f t="shared" si="0"/>
        <v>28124543.54276</v>
      </c>
      <c r="H120" s="2">
        <f t="shared" si="1"/>
        <v>2.000001072883606E-2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71404792</v>
      </c>
      <c r="D121" s="1">
        <f>'PR-RAS'!E125</f>
        <v>82467955.020000011</v>
      </c>
      <c r="E121" s="1">
        <v>0</v>
      </c>
      <c r="F121" s="1">
        <v>0</v>
      </c>
      <c r="G121" s="2">
        <f t="shared" si="0"/>
        <v>28360884.244800001</v>
      </c>
      <c r="H121" s="2">
        <f t="shared" si="1"/>
        <v>2.000001072883606E-2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67281743</v>
      </c>
      <c r="D122" s="1">
        <f>'PR-RAS'!E126</f>
        <v>79601716.120000005</v>
      </c>
      <c r="E122" s="1">
        <v>0</v>
      </c>
      <c r="F122" s="1">
        <v>0</v>
      </c>
      <c r="G122" s="2">
        <f t="shared" si="0"/>
        <v>27404706.204040002</v>
      </c>
      <c r="H122" s="2">
        <f t="shared" si="1"/>
        <v>0.12000000476837158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4123049</v>
      </c>
      <c r="D123" s="1">
        <f>'PR-RAS'!E127</f>
        <v>2866238.9</v>
      </c>
      <c r="E123" s="1">
        <v>0</v>
      </c>
      <c r="F123" s="1">
        <v>0</v>
      </c>
      <c r="G123" s="2">
        <f t="shared" si="0"/>
        <v>1202374.2696</v>
      </c>
      <c r="H123" s="2">
        <f t="shared" si="1"/>
        <v>0.10000000009313226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11756714</v>
      </c>
      <c r="D129" s="1">
        <f>'PR-RAS'!E133</f>
        <v>12244534.560000001</v>
      </c>
      <c r="E129" s="1">
        <v>0</v>
      </c>
      <c r="F129" s="1">
        <v>0</v>
      </c>
      <c r="G129" s="2">
        <f t="shared" si="0"/>
        <v>4639460.2393600009</v>
      </c>
      <c r="H129" s="2">
        <f t="shared" si="1"/>
        <v>0.43999999947845936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11756714</v>
      </c>
      <c r="D130" s="1">
        <f>'PR-RAS'!E134</f>
        <v>12244534.560000001</v>
      </c>
      <c r="E130" s="1">
        <v>0</v>
      </c>
      <c r="F130" s="1">
        <v>0</v>
      </c>
      <c r="G130" s="2">
        <f t="shared" si="0"/>
        <v>4675706.0224800007</v>
      </c>
      <c r="H130" s="2">
        <f t="shared" si="1"/>
        <v>0.43999999947845936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11756714</v>
      </c>
      <c r="D131" s="1">
        <f>'PR-RAS'!E135</f>
        <v>12244534.560000001</v>
      </c>
      <c r="E131" s="1">
        <v>0</v>
      </c>
      <c r="F131" s="1">
        <v>0</v>
      </c>
      <c r="G131" s="2">
        <f t="shared" si="0"/>
        <v>4711951.8056000005</v>
      </c>
      <c r="H131" s="2">
        <f t="shared" si="1"/>
        <v>0.43999999947845936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363501</v>
      </c>
      <c r="D135" s="1">
        <f>'PR-RAS'!E139</f>
        <v>221167.74</v>
      </c>
      <c r="E135" s="1">
        <v>0</v>
      </c>
      <c r="F135" s="1">
        <v>0</v>
      </c>
      <c r="G135" s="2">
        <f t="shared" si="0"/>
        <v>107982.08832000001</v>
      </c>
      <c r="H135" s="2">
        <f t="shared" si="1"/>
        <v>0.26000000000931323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363501</v>
      </c>
      <c r="D146" s="1">
        <f>'PR-RAS'!E150</f>
        <v>221167.74</v>
      </c>
      <c r="E146" s="1">
        <v>0</v>
      </c>
      <c r="F146" s="1">
        <v>0</v>
      </c>
      <c r="G146" s="2">
        <f t="shared" si="0"/>
        <v>116846.28959999999</v>
      </c>
      <c r="H146" s="2">
        <f t="shared" si="1"/>
        <v>0.26000000000931323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90697253</v>
      </c>
      <c r="D147" s="1">
        <f>'PR-RAS'!E151</f>
        <v>108394547.84</v>
      </c>
      <c r="E147" s="1">
        <v>0</v>
      </c>
      <c r="F147" s="1">
        <v>0</v>
      </c>
      <c r="G147" s="2">
        <f t="shared" si="0"/>
        <v>44893006.907279998</v>
      </c>
      <c r="H147" s="2">
        <f t="shared" si="1"/>
        <v>0.15999999642372131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31618678</v>
      </c>
      <c r="D148" s="1">
        <f>'PR-RAS'!E152</f>
        <v>33743370.730000004</v>
      </c>
      <c r="E148" s="1">
        <v>0</v>
      </c>
      <c r="F148" s="1">
        <v>0</v>
      </c>
      <c r="G148" s="2">
        <f t="shared" si="0"/>
        <v>14568496.66062</v>
      </c>
      <c r="H148" s="2">
        <f t="shared" si="1"/>
        <v>0.26999999582767487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25885558</v>
      </c>
      <c r="D149" s="1">
        <f>'PR-RAS'!E153</f>
        <v>27462469.77</v>
      </c>
      <c r="E149" s="1">
        <v>0</v>
      </c>
      <c r="F149" s="1">
        <v>0</v>
      </c>
      <c r="G149" s="2">
        <f t="shared" si="0"/>
        <v>11959953.635919997</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25746537</v>
      </c>
      <c r="D150" s="1">
        <f>'PR-RAS'!E154</f>
        <v>27333873.809999999</v>
      </c>
      <c r="E150" s="1">
        <v>0</v>
      </c>
      <c r="F150" s="1">
        <v>0</v>
      </c>
      <c r="G150" s="2">
        <f t="shared" si="0"/>
        <v>11981728.40838</v>
      </c>
      <c r="H150" s="2">
        <f t="shared" si="1"/>
        <v>0.19000000134110451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139021</v>
      </c>
      <c r="D151" s="1">
        <f>'PR-RAS'!E155</f>
        <v>128595.96</v>
      </c>
      <c r="E151" s="1">
        <v>0</v>
      </c>
      <c r="F151" s="1">
        <v>0</v>
      </c>
      <c r="G151" s="2">
        <f t="shared" si="0"/>
        <v>59431.938000000002</v>
      </c>
      <c r="H151" s="2">
        <f t="shared" si="1"/>
        <v>3.9999999993597157E-2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1518429</v>
      </c>
      <c r="D154" s="1">
        <f>'PR-RAS'!E158</f>
        <v>1772374.89</v>
      </c>
      <c r="E154" s="1">
        <v>0</v>
      </c>
      <c r="F154" s="1">
        <v>0</v>
      </c>
      <c r="G154" s="2">
        <f t="shared" si="0"/>
        <v>774666.35333999991</v>
      </c>
      <c r="H154" s="2">
        <f t="shared" si="1"/>
        <v>0.11000000010244548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4214691</v>
      </c>
      <c r="D155" s="1">
        <f>'PR-RAS'!E159</f>
        <v>4508526.07</v>
      </c>
      <c r="E155" s="1">
        <v>0</v>
      </c>
      <c r="F155" s="1">
        <v>0</v>
      </c>
      <c r="G155" s="2">
        <f t="shared" si="0"/>
        <v>2037688.44356</v>
      </c>
      <c r="H155" s="2">
        <f t="shared" si="1"/>
        <v>7.0000000298023224E-2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4214691</v>
      </c>
      <c r="D157" s="1">
        <f>'PR-RAS'!E161</f>
        <v>4508526.07</v>
      </c>
      <c r="E157" s="1">
        <v>0</v>
      </c>
      <c r="F157" s="1">
        <v>0</v>
      </c>
      <c r="G157" s="2">
        <f t="shared" si="0"/>
        <v>2064151.9298400001</v>
      </c>
      <c r="H157" s="2">
        <f t="shared" si="1"/>
        <v>7.0000000298023224E-2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58652741</v>
      </c>
      <c r="D159" s="1">
        <f>'PR-RAS'!E163</f>
        <v>73987503.310000002</v>
      </c>
      <c r="E159" s="1">
        <v>0</v>
      </c>
      <c r="F159" s="1">
        <v>0</v>
      </c>
      <c r="G159" s="2">
        <f t="shared" si="0"/>
        <v>32647184.12396</v>
      </c>
      <c r="H159" s="2">
        <f t="shared" si="1"/>
        <v>0.31000000238418579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1267276</v>
      </c>
      <c r="D160" s="1">
        <f>'PR-RAS'!E164</f>
        <v>1746288.5800000003</v>
      </c>
      <c r="E160" s="1">
        <v>0</v>
      </c>
      <c r="F160" s="1">
        <v>0</v>
      </c>
      <c r="G160" s="2">
        <f t="shared" si="0"/>
        <v>756816.65244000009</v>
      </c>
      <c r="H160" s="2">
        <f t="shared" si="1"/>
        <v>0.41999999969266355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266070</v>
      </c>
      <c r="D161" s="1">
        <f>'PR-RAS'!E165</f>
        <v>595707</v>
      </c>
      <c r="E161" s="1">
        <v>0</v>
      </c>
      <c r="F161" s="1">
        <v>0</v>
      </c>
      <c r="G161" s="2">
        <f t="shared" si="0"/>
        <v>233197.44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866547</v>
      </c>
      <c r="D162" s="1">
        <f>'PR-RAS'!E166</f>
        <v>969107.91</v>
      </c>
      <c r="E162" s="1">
        <v>0</v>
      </c>
      <c r="F162" s="1">
        <v>0</v>
      </c>
      <c r="G162" s="2">
        <f t="shared" si="0"/>
        <v>451566.81402000005</v>
      </c>
      <c r="H162" s="2">
        <f t="shared" si="1"/>
        <v>8.999999996740371E-2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110765</v>
      </c>
      <c r="D163" s="1">
        <f>'PR-RAS'!E167</f>
        <v>152512.06</v>
      </c>
      <c r="E163" s="1">
        <v>0</v>
      </c>
      <c r="F163" s="1">
        <v>0</v>
      </c>
      <c r="G163" s="2">
        <f t="shared" si="0"/>
        <v>67357.837440000003</v>
      </c>
      <c r="H163" s="2">
        <f t="shared" si="1"/>
        <v>5.9999999997671694E-2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23894</v>
      </c>
      <c r="D164" s="1">
        <f>'PR-RAS'!E168</f>
        <v>28961.61</v>
      </c>
      <c r="E164" s="1">
        <v>0</v>
      </c>
      <c r="F164" s="1">
        <v>0</v>
      </c>
      <c r="G164" s="2">
        <f t="shared" si="0"/>
        <v>13336.20686</v>
      </c>
      <c r="H164" s="2">
        <f t="shared" si="1"/>
        <v>0.38999999999941792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43691572</v>
      </c>
      <c r="D165" s="1">
        <f>'PR-RAS'!E169</f>
        <v>55499060.450000003</v>
      </c>
      <c r="E165" s="1">
        <v>0</v>
      </c>
      <c r="F165" s="1">
        <v>0</v>
      </c>
      <c r="G165" s="2">
        <f t="shared" si="0"/>
        <v>25369109.635600001</v>
      </c>
      <c r="H165" s="2">
        <f t="shared" si="1"/>
        <v>0.45000000298023224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187292</v>
      </c>
      <c r="D166" s="1">
        <f>'PR-RAS'!E170</f>
        <v>230102.16</v>
      </c>
      <c r="E166" s="1">
        <v>0</v>
      </c>
      <c r="F166" s="1">
        <v>0</v>
      </c>
      <c r="G166" s="2">
        <f t="shared" si="0"/>
        <v>106836.89280000002</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41425367</v>
      </c>
      <c r="D167" s="1">
        <f>'PR-RAS'!E171</f>
        <v>52088627.950000003</v>
      </c>
      <c r="E167" s="1">
        <v>0</v>
      </c>
      <c r="F167" s="1">
        <v>0</v>
      </c>
      <c r="G167" s="2">
        <f t="shared" si="0"/>
        <v>24170035.401400004</v>
      </c>
      <c r="H167" s="2">
        <f t="shared" si="1"/>
        <v>4.9999997019767761E-2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1714920</v>
      </c>
      <c r="D168" s="1">
        <f>'PR-RAS'!E172</f>
        <v>2845740.32</v>
      </c>
      <c r="E168" s="1">
        <v>0</v>
      </c>
      <c r="F168" s="1">
        <v>0</v>
      </c>
      <c r="G168" s="2">
        <f t="shared" si="0"/>
        <v>1236868.9068799999</v>
      </c>
      <c r="H168" s="2">
        <f t="shared" si="1"/>
        <v>0.31999999983236194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293149</v>
      </c>
      <c r="D169" s="1">
        <f>'PR-RAS'!E173</f>
        <v>292987.06</v>
      </c>
      <c r="E169" s="1">
        <v>0</v>
      </c>
      <c r="F169" s="1">
        <v>0</v>
      </c>
      <c r="G169" s="2">
        <f t="shared" si="0"/>
        <v>147692.68416</v>
      </c>
      <c r="H169" s="2">
        <f t="shared" si="1"/>
        <v>5.9999999997671694E-2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32695</v>
      </c>
      <c r="D170" s="1">
        <f>'PR-RAS'!E174</f>
        <v>21039.99</v>
      </c>
      <c r="E170" s="1">
        <v>0</v>
      </c>
      <c r="F170" s="1">
        <v>0</v>
      </c>
      <c r="G170" s="2">
        <f t="shared" si="0"/>
        <v>12636.971620000002</v>
      </c>
      <c r="H170" s="2">
        <f t="shared" si="1"/>
        <v>9.9999999983992893E-3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38149</v>
      </c>
      <c r="D172" s="1">
        <f>'PR-RAS'!E176</f>
        <v>20562.97</v>
      </c>
      <c r="E172" s="1">
        <v>0</v>
      </c>
      <c r="F172" s="1">
        <v>0</v>
      </c>
      <c r="G172" s="2">
        <f t="shared" si="0"/>
        <v>13556.014740000001</v>
      </c>
      <c r="H172" s="2">
        <f t="shared" si="1"/>
        <v>2.9999999998835847E-2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8797745</v>
      </c>
      <c r="D173" s="1">
        <f>'PR-RAS'!E177</f>
        <v>10848371.83</v>
      </c>
      <c r="E173" s="1">
        <v>0</v>
      </c>
      <c r="F173" s="1">
        <v>0</v>
      </c>
      <c r="G173" s="2">
        <f t="shared" si="0"/>
        <v>5245052.0495199999</v>
      </c>
      <c r="H173" s="2">
        <f t="shared" si="1"/>
        <v>0.16999999992549419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1157575</v>
      </c>
      <c r="D174" s="1">
        <f>'PR-RAS'!E178</f>
        <v>1189049.77</v>
      </c>
      <c r="E174" s="1">
        <v>0</v>
      </c>
      <c r="F174" s="1">
        <v>0</v>
      </c>
      <c r="G174" s="2">
        <f t="shared" si="0"/>
        <v>611671.69542</v>
      </c>
      <c r="H174" s="2">
        <f t="shared" si="1"/>
        <v>0.22999999998137355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592448</v>
      </c>
      <c r="D175" s="1">
        <f>'PR-RAS'!E179</f>
        <v>1000142.4</v>
      </c>
      <c r="E175" s="1">
        <v>0</v>
      </c>
      <c r="F175" s="1">
        <v>0</v>
      </c>
      <c r="G175" s="2">
        <f t="shared" si="0"/>
        <v>451135.50719999993</v>
      </c>
      <c r="H175" s="2">
        <f t="shared" si="1"/>
        <v>0.40000000002328306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646400</v>
      </c>
      <c r="D176" s="1">
        <f>'PR-RAS'!E180</f>
        <v>1151065.77</v>
      </c>
      <c r="E176" s="1">
        <v>0</v>
      </c>
      <c r="F176" s="1">
        <v>0</v>
      </c>
      <c r="G176" s="2">
        <f t="shared" si="0"/>
        <v>515993.01949999999</v>
      </c>
      <c r="H176" s="2">
        <f t="shared" si="1"/>
        <v>0.22999999998137355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711722</v>
      </c>
      <c r="D177" s="1">
        <f>'PR-RAS'!E181</f>
        <v>565023.52</v>
      </c>
      <c r="E177" s="1">
        <v>0</v>
      </c>
      <c r="F177" s="1">
        <v>0</v>
      </c>
      <c r="G177" s="2">
        <f t="shared" si="0"/>
        <v>324151.35103999998</v>
      </c>
      <c r="H177" s="2">
        <f t="shared" si="1"/>
        <v>0.47999999998137355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720810</v>
      </c>
      <c r="D178" s="1">
        <f>'PR-RAS'!E182</f>
        <v>724485.35</v>
      </c>
      <c r="E178" s="1">
        <v>0</v>
      </c>
      <c r="F178" s="1">
        <v>0</v>
      </c>
      <c r="G178" s="2">
        <f t="shared" si="0"/>
        <v>384051.1839</v>
      </c>
      <c r="H178" s="2">
        <f t="shared" si="1"/>
        <v>0.34999999997671694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52613</v>
      </c>
      <c r="D179" s="1">
        <f>'PR-RAS'!E183</f>
        <v>38680.9</v>
      </c>
      <c r="E179" s="1">
        <v>0</v>
      </c>
      <c r="F179" s="1">
        <v>0</v>
      </c>
      <c r="G179" s="2">
        <f t="shared" si="0"/>
        <v>23135.5144</v>
      </c>
      <c r="H179" s="2">
        <f t="shared" si="1"/>
        <v>9.9999999998544808E-2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1839597</v>
      </c>
      <c r="D180" s="1">
        <f>'PR-RAS'!E184</f>
        <v>2347617.2200000002</v>
      </c>
      <c r="E180" s="1">
        <v>0</v>
      </c>
      <c r="F180" s="1">
        <v>0</v>
      </c>
      <c r="G180" s="2">
        <f t="shared" si="0"/>
        <v>1169734.82776</v>
      </c>
      <c r="H180" s="2">
        <f t="shared" si="1"/>
        <v>0.22000000020489097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70602</v>
      </c>
      <c r="D181" s="1">
        <f>'PR-RAS'!E185</f>
        <v>62700</v>
      </c>
      <c r="E181" s="1">
        <v>0</v>
      </c>
      <c r="F181" s="1">
        <v>0</v>
      </c>
      <c r="G181" s="2">
        <f t="shared" si="0"/>
        <v>35280.36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3005978</v>
      </c>
      <c r="D182" s="1">
        <f>'PR-RAS'!E186</f>
        <v>3769606.9</v>
      </c>
      <c r="E182" s="1">
        <v>0</v>
      </c>
      <c r="F182" s="1">
        <v>0</v>
      </c>
      <c r="G182" s="2">
        <f t="shared" si="0"/>
        <v>1908679.7158000001</v>
      </c>
      <c r="H182" s="2">
        <f t="shared" si="1"/>
        <v>0.10000000009313226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4896148</v>
      </c>
      <c r="D184" s="1">
        <f>'PR-RAS'!E188</f>
        <v>5893782.4500000002</v>
      </c>
      <c r="E184" s="1">
        <v>0</v>
      </c>
      <c r="F184" s="1">
        <v>0</v>
      </c>
      <c r="G184" s="2">
        <f t="shared" si="0"/>
        <v>3053119.4607000002</v>
      </c>
      <c r="H184" s="2">
        <f t="shared" si="1"/>
        <v>0.45000000018626451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179739</v>
      </c>
      <c r="D185" s="1">
        <f>'PR-RAS'!E189</f>
        <v>185104.44</v>
      </c>
      <c r="E185" s="1">
        <v>0</v>
      </c>
      <c r="F185" s="1">
        <v>0</v>
      </c>
      <c r="G185" s="2">
        <f t="shared" si="0"/>
        <v>101190.40992000001</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337899</v>
      </c>
      <c r="D186" s="1">
        <f>'PR-RAS'!E190</f>
        <v>347470.97</v>
      </c>
      <c r="E186" s="1">
        <v>0</v>
      </c>
      <c r="F186" s="1">
        <v>0</v>
      </c>
      <c r="G186" s="2">
        <f t="shared" si="0"/>
        <v>191075.57389999999</v>
      </c>
      <c r="H186" s="2">
        <f t="shared" si="1"/>
        <v>3.0000000027939677E-2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227891</v>
      </c>
      <c r="D187" s="1">
        <f>'PR-RAS'!E191</f>
        <v>589249.75</v>
      </c>
      <c r="E187" s="1">
        <v>0</v>
      </c>
      <c r="F187" s="1">
        <v>0</v>
      </c>
      <c r="G187" s="2">
        <f t="shared" si="0"/>
        <v>261588.633</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35250</v>
      </c>
      <c r="D188" s="1">
        <f>'PR-RAS'!E192</f>
        <v>34250</v>
      </c>
      <c r="E188" s="1">
        <v>0</v>
      </c>
      <c r="F188" s="1">
        <v>0</v>
      </c>
      <c r="G188" s="2">
        <f t="shared" si="0"/>
        <v>19401.25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136855</v>
      </c>
      <c r="D189" s="1">
        <f>'PR-RAS'!E193</f>
        <v>135811.54</v>
      </c>
      <c r="E189" s="1">
        <v>0</v>
      </c>
      <c r="F189" s="1">
        <v>0</v>
      </c>
      <c r="G189" s="2">
        <f t="shared" si="0"/>
        <v>76793.87904</v>
      </c>
      <c r="H189" s="2">
        <f t="shared" si="1"/>
        <v>0.45999999999185093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3978514</v>
      </c>
      <c r="D191" s="1">
        <f>'PR-RAS'!E195</f>
        <v>4601895.75</v>
      </c>
      <c r="E191" s="1">
        <v>0</v>
      </c>
      <c r="F191" s="1">
        <v>0</v>
      </c>
      <c r="G191" s="2">
        <f t="shared" si="0"/>
        <v>2504638.0449999999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388122</v>
      </c>
      <c r="D192" s="1">
        <f>'PR-RAS'!E196</f>
        <v>562118.44000000006</v>
      </c>
      <c r="E192" s="1">
        <v>0</v>
      </c>
      <c r="F192" s="1">
        <v>0</v>
      </c>
      <c r="G192" s="2">
        <f t="shared" si="0"/>
        <v>288860.54608</v>
      </c>
      <c r="H192" s="2">
        <f t="shared" si="1"/>
        <v>0.44000000006053597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20670.78</v>
      </c>
      <c r="E198" s="1">
        <v>0</v>
      </c>
      <c r="F198" s="1">
        <v>0</v>
      </c>
      <c r="G198" s="2">
        <f t="shared" si="0"/>
        <v>8144.2873199999995</v>
      </c>
      <c r="H198" s="2">
        <f t="shared" si="1"/>
        <v>0.22000000000116415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20670.78</v>
      </c>
      <c r="E201" s="1">
        <v>0</v>
      </c>
      <c r="F201" s="1">
        <v>0</v>
      </c>
      <c r="G201" s="2">
        <f t="shared" si="0"/>
        <v>8268.3119999999999</v>
      </c>
      <c r="H201" s="2">
        <f t="shared" si="1"/>
        <v>0.22000000000116415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388122</v>
      </c>
      <c r="D206" s="1">
        <f>'PR-RAS'!E210</f>
        <v>541447.66</v>
      </c>
      <c r="E206" s="1">
        <v>0</v>
      </c>
      <c r="F206" s="1">
        <v>0</v>
      </c>
      <c r="G206" s="2">
        <f t="shared" si="0"/>
        <v>301558.55060000002</v>
      </c>
      <c r="H206" s="2">
        <f t="shared" si="1"/>
        <v>0.33999999996740371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80233</v>
      </c>
      <c r="D207" s="1">
        <f>'PR-RAS'!E211</f>
        <v>101799.54</v>
      </c>
      <c r="E207" s="1">
        <v>0</v>
      </c>
      <c r="F207" s="1">
        <v>0</v>
      </c>
      <c r="G207" s="2">
        <f t="shared" si="0"/>
        <v>58469.408479999991</v>
      </c>
      <c r="H207" s="2">
        <f t="shared" si="1"/>
        <v>0.46000000000640284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218239</v>
      </c>
      <c r="D208" s="1">
        <f>'PR-RAS'!E212</f>
        <v>189934.81</v>
      </c>
      <c r="E208" s="1">
        <v>0</v>
      </c>
      <c r="F208" s="1">
        <v>0</v>
      </c>
      <c r="G208" s="2">
        <f t="shared" si="0"/>
        <v>123808.48434</v>
      </c>
      <c r="H208" s="2">
        <f t="shared" si="1"/>
        <v>0.19000000000232831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44166</v>
      </c>
      <c r="D209" s="1">
        <f>'PR-RAS'!E213</f>
        <v>26918.33</v>
      </c>
      <c r="E209" s="1">
        <v>0</v>
      </c>
      <c r="F209" s="1">
        <v>0</v>
      </c>
      <c r="G209" s="2">
        <f t="shared" si="0"/>
        <v>20384.55328</v>
      </c>
      <c r="H209" s="2">
        <f t="shared" si="1"/>
        <v>0.33000000000174623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45484</v>
      </c>
      <c r="D210" s="1">
        <f>'PR-RAS'!E214</f>
        <v>222794.98</v>
      </c>
      <c r="E210" s="1">
        <v>0</v>
      </c>
      <c r="F210" s="1">
        <v>0</v>
      </c>
      <c r="G210" s="2">
        <f t="shared" si="0"/>
        <v>102634.45763999999</v>
      </c>
      <c r="H210" s="2">
        <f t="shared" si="1"/>
        <v>1.9999999989522621E-2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2000</v>
      </c>
      <c r="E220" s="1">
        <v>0</v>
      </c>
      <c r="F220" s="1">
        <v>0</v>
      </c>
      <c r="G220" s="2">
        <f t="shared" si="0"/>
        <v>876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2000</v>
      </c>
      <c r="E243" s="1">
        <v>0</v>
      </c>
      <c r="F243" s="1">
        <v>0</v>
      </c>
      <c r="G243" s="2">
        <f t="shared" si="0"/>
        <v>968</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2000</v>
      </c>
      <c r="E244" s="1">
        <v>0</v>
      </c>
      <c r="F244" s="1">
        <v>0</v>
      </c>
      <c r="G244" s="2">
        <f t="shared" si="0"/>
        <v>972</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37712</v>
      </c>
      <c r="D259" s="1">
        <f>'PR-RAS'!E263</f>
        <v>99555.36</v>
      </c>
      <c r="E259" s="1">
        <v>0</v>
      </c>
      <c r="F259" s="1">
        <v>0</v>
      </c>
      <c r="G259" s="2">
        <f t="shared" si="0"/>
        <v>61100.261760000001</v>
      </c>
      <c r="H259" s="2">
        <f t="shared" si="1"/>
        <v>0.36000000000058208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10500</v>
      </c>
      <c r="D260" s="1">
        <f>'PR-RAS'!E264</f>
        <v>15000</v>
      </c>
      <c r="E260" s="1">
        <v>0</v>
      </c>
      <c r="F260" s="1">
        <v>0</v>
      </c>
      <c r="G260" s="2">
        <f t="shared" si="0"/>
        <v>10489.5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10500</v>
      </c>
      <c r="D261" s="1">
        <f>'PR-RAS'!E265</f>
        <v>15000</v>
      </c>
      <c r="E261" s="1">
        <v>0</v>
      </c>
      <c r="F261" s="1">
        <v>0</v>
      </c>
      <c r="G261" s="2">
        <f t="shared" si="0"/>
        <v>10530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27212</v>
      </c>
      <c r="D269" s="1">
        <f>'PR-RAS'!E273</f>
        <v>84555.36</v>
      </c>
      <c r="E269" s="1">
        <v>0</v>
      </c>
      <c r="F269" s="1">
        <v>0</v>
      </c>
      <c r="G269" s="2">
        <f t="shared" si="8"/>
        <v>52614.488960000002</v>
      </c>
      <c r="H269" s="2">
        <f t="shared" si="9"/>
        <v>0.36000000000058208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27212</v>
      </c>
      <c r="D270" s="1">
        <f>'PR-RAS'!E274</f>
        <v>84555.36</v>
      </c>
      <c r="E270" s="1">
        <v>0</v>
      </c>
      <c r="F270" s="1">
        <v>0</v>
      </c>
      <c r="G270" s="2">
        <f t="shared" si="8"/>
        <v>52810.811680000006</v>
      </c>
      <c r="H270" s="2">
        <f t="shared" si="9"/>
        <v>0.36000000000058208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13141026</v>
      </c>
      <c r="D281" s="1">
        <f>'PR-RAS'!E285</f>
        <v>11413523.57</v>
      </c>
      <c r="E281" s="1">
        <v>0</v>
      </c>
      <c r="F281" s="1">
        <v>0</v>
      </c>
      <c r="G281" s="2">
        <f t="shared" si="8"/>
        <v>10071060.479200002</v>
      </c>
      <c r="H281" s="2">
        <f t="shared" si="9"/>
        <v>0.42999999970197678</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11413523</v>
      </c>
      <c r="D282" s="1">
        <f>'PR-RAS'!E286</f>
        <v>13032835.35</v>
      </c>
      <c r="E282" s="1">
        <v>0</v>
      </c>
      <c r="F282" s="1">
        <v>0</v>
      </c>
      <c r="G282" s="2">
        <f t="shared" si="8"/>
        <v>10531653.429700002</v>
      </c>
      <c r="H282" s="2">
        <f t="shared" si="9"/>
        <v>0.34999999962747097</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1619311.7799999993</v>
      </c>
      <c r="E283" s="1">
        <v>0</v>
      </c>
      <c r="F283" s="1">
        <v>0</v>
      </c>
      <c r="G283" s="2">
        <f t="shared" si="8"/>
        <v>913291.84391999955</v>
      </c>
      <c r="H283" s="2">
        <f t="shared" si="9"/>
        <v>0.22000000067055225</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1727503</v>
      </c>
      <c r="D284" s="1">
        <f>'PR-RAS'!E288</f>
        <v>0</v>
      </c>
      <c r="E284" s="1">
        <v>0</v>
      </c>
      <c r="F284" s="1">
        <v>0</v>
      </c>
      <c r="G284" s="2">
        <f t="shared" si="8"/>
        <v>488883.34899999993</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92424756</v>
      </c>
      <c r="D285" s="1">
        <f>'PR-RAS'!E289</f>
        <v>106775236.06</v>
      </c>
      <c r="E285" s="1">
        <v>0</v>
      </c>
      <c r="F285" s="1">
        <v>0</v>
      </c>
      <c r="G285" s="2">
        <f t="shared" si="8"/>
        <v>86896964.786079988</v>
      </c>
      <c r="H285" s="2">
        <f t="shared" si="9"/>
        <v>6.0000002384185791E-2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4639118</v>
      </c>
      <c r="D287" s="1">
        <f>'PR-RAS'!E291</f>
        <v>5140673.2599999905</v>
      </c>
      <c r="E287" s="1">
        <v>0</v>
      </c>
      <c r="F287" s="1">
        <v>0</v>
      </c>
      <c r="G287" s="2">
        <f t="shared" si="8"/>
        <v>4267252.8527199943</v>
      </c>
      <c r="H287" s="2">
        <f t="shared" si="9"/>
        <v>0.25999999046325684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10912712</v>
      </c>
      <c r="D290" s="1">
        <f>'PR-RAS'!E294</f>
        <v>15170995.35</v>
      </c>
      <c r="E290" s="1">
        <v>0</v>
      </c>
      <c r="F290" s="1">
        <v>0</v>
      </c>
      <c r="G290" s="2">
        <f t="shared" si="8"/>
        <v>11922609.0803</v>
      </c>
      <c r="H290" s="2">
        <f t="shared" si="9"/>
        <v>0.34999999962747097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10912712</v>
      </c>
      <c r="D291" s="1">
        <f>'PR-RAS'!E295</f>
        <v>15170995.35</v>
      </c>
      <c r="E291" s="1">
        <v>0</v>
      </c>
      <c r="F291" s="1">
        <v>0</v>
      </c>
      <c r="G291" s="2">
        <f t="shared" si="8"/>
        <v>11963863.783</v>
      </c>
      <c r="H291" s="2">
        <f t="shared" si="9"/>
        <v>0.34999999962747097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2747759</v>
      </c>
      <c r="D345" s="1">
        <f>'PR-RAS'!E350</f>
        <v>2251793.13</v>
      </c>
      <c r="E345" s="1">
        <v>0</v>
      </c>
      <c r="F345" s="1">
        <v>0</v>
      </c>
      <c r="G345" s="2">
        <f t="shared" si="8"/>
        <v>2494462.7694399999</v>
      </c>
      <c r="H345" s="2">
        <f t="shared" si="9"/>
        <v>0.12999999988824129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2747759</v>
      </c>
      <c r="D358" s="1">
        <f>'PR-RAS'!E363</f>
        <v>2251793.13</v>
      </c>
      <c r="E358" s="1">
        <v>0</v>
      </c>
      <c r="F358" s="1">
        <v>0</v>
      </c>
      <c r="G358" s="2">
        <f t="shared" si="8"/>
        <v>2588730.2578199999</v>
      </c>
      <c r="H358" s="2">
        <f t="shared" si="9"/>
        <v>0.12999999988824129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33890</v>
      </c>
      <c r="D359" s="1">
        <f>'PR-RAS'!E364</f>
        <v>0</v>
      </c>
      <c r="E359" s="1">
        <v>0</v>
      </c>
      <c r="F359" s="1">
        <v>0</v>
      </c>
      <c r="G359" s="2">
        <f t="shared" si="8"/>
        <v>12132.619999999999</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33890</v>
      </c>
      <c r="D361" s="1">
        <f>'PR-RAS'!E366</f>
        <v>0</v>
      </c>
      <c r="E361" s="1">
        <v>0</v>
      </c>
      <c r="F361" s="1">
        <v>0</v>
      </c>
      <c r="G361" s="2">
        <f t="shared" si="8"/>
        <v>12200.4</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1574471</v>
      </c>
      <c r="D364" s="1">
        <f>'PR-RAS'!E369</f>
        <v>2051355.53</v>
      </c>
      <c r="E364" s="1">
        <v>0</v>
      </c>
      <c r="F364" s="1">
        <v>0</v>
      </c>
      <c r="G364" s="2">
        <f t="shared" si="8"/>
        <v>2060817.0877800002</v>
      </c>
      <c r="H364" s="2">
        <f t="shared" si="9"/>
        <v>0.46999999997206032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68574</v>
      </c>
      <c r="D365" s="1">
        <f>'PR-RAS'!E370</f>
        <v>232182.85</v>
      </c>
      <c r="E365" s="1">
        <v>0</v>
      </c>
      <c r="F365" s="1">
        <v>0</v>
      </c>
      <c r="G365" s="2">
        <f t="shared" si="8"/>
        <v>193990.05079999997</v>
      </c>
      <c r="H365" s="2">
        <f t="shared" si="9"/>
        <v>0.14999999999417923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20912</v>
      </c>
      <c r="E367" s="1">
        <v>0</v>
      </c>
      <c r="F367" s="1">
        <v>0</v>
      </c>
      <c r="G367" s="2">
        <f t="shared" si="8"/>
        <v>15307.583999999999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314540</v>
      </c>
      <c r="D368" s="1">
        <f>'PR-RAS'!E373</f>
        <v>312550.40000000002</v>
      </c>
      <c r="E368" s="1">
        <v>0</v>
      </c>
      <c r="F368" s="1">
        <v>0</v>
      </c>
      <c r="G368" s="2">
        <f t="shared" si="8"/>
        <v>344848.17360000004</v>
      </c>
      <c r="H368" s="2">
        <f t="shared" si="9"/>
        <v>0.40000000002328306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1175547</v>
      </c>
      <c r="D369" s="1">
        <f>'PR-RAS'!E374</f>
        <v>23558.44</v>
      </c>
      <c r="E369" s="1">
        <v>0</v>
      </c>
      <c r="F369" s="1">
        <v>0</v>
      </c>
      <c r="G369" s="2">
        <f t="shared" si="8"/>
        <v>449940.30783999996</v>
      </c>
      <c r="H369" s="2">
        <f t="shared" si="9"/>
        <v>0.43999999999869033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15810</v>
      </c>
      <c r="D371" s="1">
        <f>'PR-RAS'!E376</f>
        <v>1462151.84</v>
      </c>
      <c r="E371" s="1">
        <v>0</v>
      </c>
      <c r="F371" s="1">
        <v>0</v>
      </c>
      <c r="G371" s="2">
        <f t="shared" si="8"/>
        <v>1087842.0616000001</v>
      </c>
      <c r="H371" s="2">
        <f t="shared" si="9"/>
        <v>0.15999999991618097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1139398</v>
      </c>
      <c r="D373" s="1">
        <f>'PR-RAS'!E378</f>
        <v>200437.6</v>
      </c>
      <c r="E373" s="1">
        <v>0</v>
      </c>
      <c r="F373" s="1">
        <v>0</v>
      </c>
      <c r="G373" s="2">
        <f t="shared" si="8"/>
        <v>572981.63040000002</v>
      </c>
      <c r="H373" s="2">
        <f t="shared" si="9"/>
        <v>0.39999999999417923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1139398</v>
      </c>
      <c r="D374" s="1">
        <f>'PR-RAS'!E379</f>
        <v>200437.6</v>
      </c>
      <c r="E374" s="1">
        <v>0</v>
      </c>
      <c r="F374" s="1">
        <v>0</v>
      </c>
      <c r="G374" s="2">
        <f t="shared" si="8"/>
        <v>574521.90359999996</v>
      </c>
      <c r="H374" s="2">
        <f t="shared" si="9"/>
        <v>0.39999999999417923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2747759</v>
      </c>
      <c r="D403" s="1">
        <f>'PR-RAS'!E408</f>
        <v>2251793.13</v>
      </c>
      <c r="E403" s="1">
        <v>0</v>
      </c>
      <c r="F403" s="1">
        <v>0</v>
      </c>
      <c r="G403" s="2">
        <f t="shared" si="8"/>
        <v>2915040.79452</v>
      </c>
      <c r="H403" s="2">
        <f t="shared" si="9"/>
        <v>0.12999999988824129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87785638</v>
      </c>
      <c r="D407" s="1">
        <f>'PR-RAS'!E412</f>
        <v>101634562.80000001</v>
      </c>
      <c r="E407" s="1">
        <v>0</v>
      </c>
      <c r="F407" s="1">
        <v>0</v>
      </c>
      <c r="G407" s="2">
        <f t="shared" si="8"/>
        <v>118168234.02160002</v>
      </c>
      <c r="H407" s="2">
        <f t="shared" si="9"/>
        <v>0.19999998807907104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95172515</v>
      </c>
      <c r="D408" s="1">
        <f>'PR-RAS'!E413</f>
        <v>109027029.19</v>
      </c>
      <c r="E408" s="1">
        <v>0</v>
      </c>
      <c r="F408" s="1">
        <v>0</v>
      </c>
      <c r="G408" s="2">
        <f t="shared" si="8"/>
        <v>127483215.36566</v>
      </c>
      <c r="H408" s="2">
        <f t="shared" si="9"/>
        <v>0.18999999761581421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7386877</v>
      </c>
      <c r="D410" s="1">
        <f>'PR-RAS'!E415</f>
        <v>7392466.3899999857</v>
      </c>
      <c r="E410" s="1">
        <v>0</v>
      </c>
      <c r="F410" s="1">
        <v>0</v>
      </c>
      <c r="G410" s="2">
        <f t="shared" si="8"/>
        <v>9068270.2000199873</v>
      </c>
      <c r="H410" s="2">
        <f t="shared" si="9"/>
        <v>0.38999998569488525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10912712</v>
      </c>
      <c r="D413" s="1">
        <f>'PR-RAS'!E418</f>
        <v>15170995.35</v>
      </c>
      <c r="E413" s="1">
        <v>0</v>
      </c>
      <c r="F413" s="1">
        <v>0</v>
      </c>
      <c r="G413" s="2">
        <f t="shared" si="8"/>
        <v>16996937.512400001</v>
      </c>
      <c r="H413" s="2">
        <f t="shared" si="9"/>
        <v>0.34999999962747097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9955000</v>
      </c>
      <c r="D414" s="1">
        <f>'PR-RAS'!E420</f>
        <v>8495000</v>
      </c>
      <c r="E414" s="1">
        <v>0</v>
      </c>
      <c r="F414" s="1">
        <v>0</v>
      </c>
      <c r="G414" s="2">
        <f t="shared" si="8"/>
        <v>11128285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9955000</v>
      </c>
      <c r="D478" s="1">
        <f>'PR-RAS'!E484</f>
        <v>8495000</v>
      </c>
      <c r="E478" s="1">
        <v>0</v>
      </c>
      <c r="F478" s="1">
        <v>0</v>
      </c>
      <c r="G478" s="2">
        <f t="shared" si="8"/>
        <v>12852765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9955000</v>
      </c>
      <c r="D489" s="1">
        <f>'PR-RAS'!E495</f>
        <v>8495000</v>
      </c>
      <c r="E489" s="1">
        <v>0</v>
      </c>
      <c r="F489" s="1">
        <v>0</v>
      </c>
      <c r="G489" s="2">
        <f t="shared" si="8"/>
        <v>13149160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9955000</v>
      </c>
      <c r="D490" s="1">
        <f>'PR-RAS'!E496</f>
        <v>8495000</v>
      </c>
      <c r="E490" s="1">
        <v>0</v>
      </c>
      <c r="F490" s="1">
        <v>0</v>
      </c>
      <c r="G490" s="2">
        <f t="shared" si="8"/>
        <v>13176105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6320000</v>
      </c>
      <c r="D522" s="1">
        <f>'PR-RAS'!E528</f>
        <v>8495000</v>
      </c>
      <c r="E522" s="1">
        <v>0</v>
      </c>
      <c r="F522" s="1">
        <v>0</v>
      </c>
      <c r="G522" s="2">
        <f t="shared" ref="G522:G809" si="10">(B522/1000)*(C522*1+D522*2)</f>
        <v>12144510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6320000</v>
      </c>
      <c r="D587" s="1">
        <f>'PR-RAS'!E593</f>
        <v>8495000</v>
      </c>
      <c r="E587" s="1">
        <v>0</v>
      </c>
      <c r="F587" s="1">
        <v>0</v>
      </c>
      <c r="G587" s="2">
        <f t="shared" si="10"/>
        <v>13659660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6320000</v>
      </c>
      <c r="D599" s="1">
        <f>'PR-RAS'!E605</f>
        <v>8495000</v>
      </c>
      <c r="E599" s="1">
        <v>0</v>
      </c>
      <c r="F599" s="1">
        <v>0</v>
      </c>
      <c r="G599" s="2">
        <f t="shared" si="10"/>
        <v>13939380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6320000</v>
      </c>
      <c r="D600" s="1">
        <f>'PR-RAS'!E606</f>
        <v>8495000</v>
      </c>
      <c r="E600" s="1">
        <v>0</v>
      </c>
      <c r="F600" s="1">
        <v>0</v>
      </c>
      <c r="G600" s="2">
        <f t="shared" si="10"/>
        <v>13962690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3635000</v>
      </c>
      <c r="D629" s="1">
        <f>'PR-RAS'!E635</f>
        <v>0</v>
      </c>
      <c r="E629" s="1">
        <v>0</v>
      </c>
      <c r="F629" s="1">
        <v>0</v>
      </c>
      <c r="G629" s="2">
        <f t="shared" si="10"/>
        <v>2282780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97740638</v>
      </c>
      <c r="D633" s="1">
        <f>'PR-RAS'!E639</f>
        <v>110129562.80000001</v>
      </c>
      <c r="E633" s="1">
        <v>0</v>
      </c>
      <c r="F633" s="1">
        <v>0</v>
      </c>
      <c r="G633" s="2">
        <f t="shared" si="10"/>
        <v>200975850.5952</v>
      </c>
      <c r="H633" s="2">
        <f t="shared" si="11"/>
        <v>0.19999998807907104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101492515</v>
      </c>
      <c r="D634" s="1">
        <f>'PR-RAS'!E640</f>
        <v>117522029.19</v>
      </c>
      <c r="E634" s="1">
        <v>0</v>
      </c>
      <c r="F634" s="1">
        <v>0</v>
      </c>
      <c r="G634" s="2">
        <f t="shared" si="10"/>
        <v>213027650.94953999</v>
      </c>
      <c r="H634" s="2">
        <f t="shared" si="11"/>
        <v>0.18999999761581421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3751877</v>
      </c>
      <c r="D636" s="1">
        <f>'PR-RAS'!E642</f>
        <v>7392466.3899999857</v>
      </c>
      <c r="E636" s="1">
        <v>0</v>
      </c>
      <c r="F636" s="1">
        <v>0</v>
      </c>
      <c r="G636" s="2">
        <f t="shared" si="10"/>
        <v>11770874.210299982</v>
      </c>
      <c r="H636" s="2">
        <f t="shared" si="11"/>
        <v>0.38999998569488525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3751877</v>
      </c>
      <c r="D640" s="1">
        <f>'PR-RAS'!E646</f>
        <v>7392466.3899999857</v>
      </c>
      <c r="E640" s="1">
        <v>0</v>
      </c>
      <c r="F640" s="1">
        <v>0</v>
      </c>
      <c r="G640" s="2">
        <f t="shared" si="10"/>
        <v>11845021.449419983</v>
      </c>
      <c r="H640" s="2">
        <f t="shared" si="11"/>
        <v>0.38999998569488525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128950</v>
      </c>
      <c r="D641" s="1">
        <f>'PR-RAS'!E647</f>
        <v>0</v>
      </c>
      <c r="E641" s="1">
        <v>0</v>
      </c>
      <c r="F641" s="1">
        <v>0</v>
      </c>
      <c r="G641" s="2">
        <f t="shared" si="10"/>
        <v>82528</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3526920</v>
      </c>
      <c r="D642" s="1">
        <f>'PR-RAS'!E649</f>
        <v>9232969</v>
      </c>
      <c r="E642" s="1">
        <v>0</v>
      </c>
      <c r="F642" s="1">
        <v>0</v>
      </c>
      <c r="G642" s="2">
        <f t="shared" si="10"/>
        <v>14097421.978</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195585247</v>
      </c>
      <c r="D643" s="1">
        <f>'PR-RAS'!E650</f>
        <v>185610561.27000001</v>
      </c>
      <c r="E643" s="1">
        <v>0</v>
      </c>
      <c r="F643" s="1">
        <v>0</v>
      </c>
      <c r="G643" s="2">
        <f t="shared" si="10"/>
        <v>363889689.24467999</v>
      </c>
      <c r="H643" s="2">
        <f t="shared" si="11"/>
        <v>0.27000001072883606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189879198</v>
      </c>
      <c r="D644" s="1">
        <f>'PR-RAS'!E651</f>
        <v>188354115.03</v>
      </c>
      <c r="E644" s="1">
        <v>0</v>
      </c>
      <c r="F644" s="1">
        <v>0</v>
      </c>
      <c r="G644" s="2">
        <f t="shared" si="10"/>
        <v>364315716.24258</v>
      </c>
      <c r="H644" s="2">
        <f t="shared" si="11"/>
        <v>3.0000001192092896E-2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9232969</v>
      </c>
      <c r="D645" s="1">
        <f>'PR-RAS'!E652</f>
        <v>6489415.2400000095</v>
      </c>
      <c r="E645" s="1">
        <v>0</v>
      </c>
      <c r="F645" s="1">
        <v>0</v>
      </c>
      <c r="G645" s="2">
        <f t="shared" si="10"/>
        <v>14304398.865120012</v>
      </c>
      <c r="H645" s="2">
        <f t="shared" si="11"/>
        <v>0.24000000953674316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199</v>
      </c>
      <c r="D647" s="1">
        <f>'PR-RAS'!E654</f>
        <v>210</v>
      </c>
      <c r="E647" s="1">
        <v>0</v>
      </c>
      <c r="F647" s="1">
        <v>0</v>
      </c>
      <c r="G647" s="2">
        <f t="shared" si="10"/>
        <v>399.87400000000002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164</v>
      </c>
      <c r="D649" s="1">
        <f>'PR-RAS'!E656</f>
        <v>164</v>
      </c>
      <c r="E649" s="1">
        <v>0</v>
      </c>
      <c r="F649" s="1">
        <v>0</v>
      </c>
      <c r="G649" s="2">
        <f t="shared" si="10"/>
        <v>318.81600000000003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3904</v>
      </c>
      <c r="D669" s="1">
        <f>'PR-RAS'!E676</f>
        <v>0</v>
      </c>
      <c r="E669" s="1">
        <v>0</v>
      </c>
      <c r="F669" s="1">
        <v>0</v>
      </c>
      <c r="G669" s="2">
        <f t="shared" si="10"/>
        <v>2607.8720000000003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24000</v>
      </c>
      <c r="D709" s="1">
        <f>'PR-RAS'!E716</f>
        <v>54001.54</v>
      </c>
      <c r="E709" s="1">
        <v>0</v>
      </c>
      <c r="F709" s="1">
        <v>0</v>
      </c>
      <c r="G709" s="2">
        <f t="shared" si="10"/>
        <v>93458.180640000006</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57215</v>
      </c>
      <c r="D710" s="1">
        <f>'PR-RAS'!E717</f>
        <v>110286.72</v>
      </c>
      <c r="E710" s="1">
        <v>0</v>
      </c>
      <c r="F710" s="1">
        <v>0</v>
      </c>
      <c r="G710" s="2">
        <f t="shared" si="10"/>
        <v>196952.00396</v>
      </c>
      <c r="H710" s="2">
        <f t="shared" si="11"/>
        <v>0.27999999999883585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866547</v>
      </c>
      <c r="D711" s="1">
        <f>'PR-RAS'!E718</f>
        <v>969107.91</v>
      </c>
      <c r="E711" s="1">
        <v>0</v>
      </c>
      <c r="F711" s="1">
        <v>0</v>
      </c>
      <c r="G711" s="2">
        <f t="shared" si="10"/>
        <v>1991381.6022000001</v>
      </c>
      <c r="H711" s="2">
        <f t="shared" si="11"/>
        <v>8.999999996740371E-2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240797</v>
      </c>
      <c r="D712" s="1">
        <f>'PR-RAS'!E719</f>
        <v>235944.88</v>
      </c>
      <c r="E712" s="1">
        <v>0</v>
      </c>
      <c r="F712" s="1">
        <v>0</v>
      </c>
      <c r="G712" s="2">
        <f t="shared" si="10"/>
        <v>506720.28635999997</v>
      </c>
      <c r="H712" s="2">
        <f t="shared" si="11"/>
        <v>0.11999999999534339</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52613</v>
      </c>
      <c r="D713" s="1">
        <f>'PR-RAS'!E720</f>
        <v>38680.9</v>
      </c>
      <c r="E713" s="1">
        <v>0</v>
      </c>
      <c r="F713" s="1">
        <v>0</v>
      </c>
      <c r="G713" s="2">
        <f t="shared" si="10"/>
        <v>92542.0576</v>
      </c>
      <c r="H713" s="2">
        <f t="shared" si="11"/>
        <v>9.9999999998544808E-2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121440</v>
      </c>
      <c r="D714" s="1">
        <f>'PR-RAS'!E721</f>
        <v>104152.82</v>
      </c>
      <c r="E714" s="1">
        <v>0</v>
      </c>
      <c r="F714" s="1">
        <v>0</v>
      </c>
      <c r="G714" s="2">
        <f t="shared" si="10"/>
        <v>235108.64132</v>
      </c>
      <c r="H714" s="2">
        <f t="shared" si="11"/>
        <v>0.17999999999301508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15432</v>
      </c>
      <c r="D715" s="1">
        <f>'PR-RAS'!E722</f>
        <v>16004.51</v>
      </c>
      <c r="E715" s="1">
        <v>0</v>
      </c>
      <c r="F715" s="1">
        <v>0</v>
      </c>
      <c r="G715" s="2">
        <f t="shared" si="10"/>
        <v>33872.888279999999</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567848</v>
      </c>
      <c r="D716" s="1">
        <f>'PR-RAS'!E723</f>
        <v>714013.99</v>
      </c>
      <c r="E716" s="1">
        <v>0</v>
      </c>
      <c r="F716" s="1">
        <v>0</v>
      </c>
      <c r="G716" s="2">
        <f t="shared" si="10"/>
        <v>1427051.3256999999</v>
      </c>
      <c r="H716" s="2">
        <f t="shared" si="11"/>
        <v>1.0000000009313226E-2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179739</v>
      </c>
      <c r="D718" s="1">
        <f>'PR-RAS'!E725</f>
        <v>185104.44</v>
      </c>
      <c r="E718" s="1">
        <v>0</v>
      </c>
      <c r="F718" s="1">
        <v>0</v>
      </c>
      <c r="G718" s="2">
        <f t="shared" si="10"/>
        <v>394312.62995999999</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20670.78</v>
      </c>
      <c r="E737" s="1">
        <v>0</v>
      </c>
      <c r="F737" s="1">
        <v>0</v>
      </c>
      <c r="G737" s="2">
        <f t="shared" si="10"/>
        <v>30427.388159999999</v>
      </c>
      <c r="H737" s="2">
        <f t="shared" si="11"/>
        <v>0.22000000000116415</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8495000</v>
      </c>
      <c r="E878" s="1">
        <v>0</v>
      </c>
      <c r="F878" s="1">
        <v>0</v>
      </c>
      <c r="G878" s="2">
        <f t="shared" si="18"/>
        <v>14900230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6320000</v>
      </c>
      <c r="D946" s="1">
        <f>'PR-RAS'!E953</f>
        <v>8495000</v>
      </c>
      <c r="E946" s="1">
        <v>0</v>
      </c>
      <c r="F946" s="1">
        <v>0</v>
      </c>
      <c r="G946" s="2">
        <f t="shared" si="18"/>
        <v>22027950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162430413</v>
      </c>
      <c r="D984" s="6">
        <f>BILANCA!E6</f>
        <v>168324300.54000002</v>
      </c>
      <c r="E984" s="6">
        <v>0</v>
      </c>
      <c r="F984" s="6">
        <v>0</v>
      </c>
      <c r="G984" s="7">
        <f t="shared" ref="G984:G1241" si="22">B984/1000*C984+B984/500*D984</f>
        <v>499079.01408000005</v>
      </c>
      <c r="H984" s="7">
        <f t="shared" si="19"/>
        <v>0.45999997854232788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135920974</v>
      </c>
      <c r="D985" s="1">
        <f>BILANCA!E7</f>
        <v>143125037.11000001</v>
      </c>
      <c r="E985" s="1">
        <v>0</v>
      </c>
      <c r="F985" s="1">
        <v>0</v>
      </c>
      <c r="G985" s="2">
        <f t="shared" si="22"/>
        <v>844342.09643999999</v>
      </c>
      <c r="H985" s="2">
        <f t="shared" si="19"/>
        <v>0.11000001430511475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64744292</v>
      </c>
      <c r="D986" s="1">
        <f>BILANCA!E8</f>
        <v>63828081.739999995</v>
      </c>
      <c r="E986" s="1">
        <v>0</v>
      </c>
      <c r="F986" s="1">
        <v>0</v>
      </c>
      <c r="G986" s="2">
        <f t="shared" si="22"/>
        <v>577201.36644000001</v>
      </c>
      <c r="H986" s="2">
        <f t="shared" si="19"/>
        <v>0.26000000536441803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64598054</v>
      </c>
      <c r="D987" s="1">
        <f>BILANCA!E9</f>
        <v>63727938.909999996</v>
      </c>
      <c r="E987" s="1">
        <v>0</v>
      </c>
      <c r="F987" s="1">
        <v>0</v>
      </c>
      <c r="G987" s="2">
        <f t="shared" si="22"/>
        <v>768215.72727999999</v>
      </c>
      <c r="H987" s="2">
        <f t="shared" si="19"/>
        <v>9.0000003576278687E-2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146238</v>
      </c>
      <c r="D988" s="1">
        <f>BILANCA!E10</f>
        <v>100142.83</v>
      </c>
      <c r="E988" s="1">
        <v>0</v>
      </c>
      <c r="F988" s="1">
        <v>0</v>
      </c>
      <c r="G988" s="2">
        <f t="shared" si="22"/>
        <v>1732.6183000000001</v>
      </c>
      <c r="H988" s="2">
        <f t="shared" si="19"/>
        <v>0.16999999999825377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34169530</v>
      </c>
      <c r="D990" s="1">
        <f>BILANCA!E12</f>
        <v>35696556.870000005</v>
      </c>
      <c r="E990" s="1">
        <v>0</v>
      </c>
      <c r="F990" s="1">
        <v>0</v>
      </c>
      <c r="G990" s="2">
        <f t="shared" si="22"/>
        <v>738938.50618000003</v>
      </c>
      <c r="H990" s="2">
        <f t="shared" si="19"/>
        <v>0.12999999523162842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15842221</v>
      </c>
      <c r="D991" s="1">
        <f>BILANCA!E13</f>
        <v>16663568.219999995</v>
      </c>
      <c r="E991" s="1">
        <v>0</v>
      </c>
      <c r="F991" s="1">
        <v>0</v>
      </c>
      <c r="G991" s="2">
        <f t="shared" si="22"/>
        <v>393354.85951999988</v>
      </c>
      <c r="H991" s="2">
        <f t="shared" si="19"/>
        <v>0.21999999508261681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41549629</v>
      </c>
      <c r="D993" s="1">
        <f>BILANCA!E15</f>
        <v>43227879.979999997</v>
      </c>
      <c r="E993" s="1">
        <v>0</v>
      </c>
      <c r="F993" s="1">
        <v>0</v>
      </c>
      <c r="G993" s="2">
        <f t="shared" si="22"/>
        <v>1280053.8895999999</v>
      </c>
      <c r="H993" s="2">
        <f t="shared" si="19"/>
        <v>2.0000003278255463E-2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592608</v>
      </c>
      <c r="D994" s="1">
        <f>BILANCA!E16</f>
        <v>592607.73</v>
      </c>
      <c r="E994" s="1">
        <v>0</v>
      </c>
      <c r="F994" s="1">
        <v>0</v>
      </c>
      <c r="G994" s="2">
        <f t="shared" si="22"/>
        <v>19556.058059999999</v>
      </c>
      <c r="H994" s="2">
        <f t="shared" si="19"/>
        <v>0.27000000001862645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26300016</v>
      </c>
      <c r="D996" s="1">
        <f>BILANCA!E18</f>
        <v>27156919.489999998</v>
      </c>
      <c r="E996" s="1">
        <v>0</v>
      </c>
      <c r="F996" s="1">
        <v>0</v>
      </c>
      <c r="G996" s="2">
        <f t="shared" si="22"/>
        <v>1047980.1147399999</v>
      </c>
      <c r="H996" s="2">
        <f t="shared" si="19"/>
        <v>0.48999999836087227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14933698</v>
      </c>
      <c r="D997" s="1">
        <f>BILANCA!E19</f>
        <v>15848664.81000001</v>
      </c>
      <c r="E997" s="1">
        <v>0</v>
      </c>
      <c r="F997" s="1">
        <v>0</v>
      </c>
      <c r="G997" s="2">
        <f t="shared" si="22"/>
        <v>652834.38668000023</v>
      </c>
      <c r="H997" s="2">
        <f t="shared" si="19"/>
        <v>0.18999999016523361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4647560</v>
      </c>
      <c r="D998" s="1">
        <f>BILANCA!E20</f>
        <v>4862808.99</v>
      </c>
      <c r="E998" s="1">
        <v>0</v>
      </c>
      <c r="F998" s="1">
        <v>0</v>
      </c>
      <c r="G998" s="2">
        <f t="shared" si="22"/>
        <v>215597.6697</v>
      </c>
      <c r="H998" s="2">
        <f t="shared" si="19"/>
        <v>9.9999997764825821E-3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11662920</v>
      </c>
      <c r="D1001" s="1">
        <f>BILANCA!E23</f>
        <v>11748317.42</v>
      </c>
      <c r="E1001" s="1">
        <v>0</v>
      </c>
      <c r="F1001" s="1">
        <v>0</v>
      </c>
      <c r="G1001" s="2">
        <f t="shared" si="22"/>
        <v>632871.98711999995</v>
      </c>
      <c r="H1001" s="2">
        <f t="shared" si="19"/>
        <v>0.41999999992549419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36557621</v>
      </c>
      <c r="D1002" s="1">
        <f>BILANCA!E24</f>
        <v>37714763.270000003</v>
      </c>
      <c r="E1002" s="1">
        <v>0</v>
      </c>
      <c r="F1002" s="1">
        <v>0</v>
      </c>
      <c r="G1002" s="2">
        <f t="shared" si="22"/>
        <v>2127755.80326</v>
      </c>
      <c r="H1002" s="2">
        <f t="shared" si="19"/>
        <v>0.27000000327825546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2619388</v>
      </c>
      <c r="D1004" s="1">
        <f>BILANCA!E26</f>
        <v>3061255.57</v>
      </c>
      <c r="E1004" s="1">
        <v>0</v>
      </c>
      <c r="F1004" s="1">
        <v>0</v>
      </c>
      <c r="G1004" s="2">
        <f t="shared" si="22"/>
        <v>183579.88193999999</v>
      </c>
      <c r="H1004" s="2">
        <f t="shared" si="19"/>
        <v>0.43000000016763806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40553791</v>
      </c>
      <c r="D1006" s="1">
        <f>BILANCA!E28</f>
        <v>41538480.439999998</v>
      </c>
      <c r="E1006" s="1">
        <v>0</v>
      </c>
      <c r="F1006" s="1">
        <v>0</v>
      </c>
      <c r="G1006" s="2">
        <f t="shared" si="22"/>
        <v>2843507.2932399996</v>
      </c>
      <c r="H1006" s="2">
        <f t="shared" si="19"/>
        <v>0.43999999761581421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2121470</v>
      </c>
      <c r="D1007" s="1">
        <f>BILANCA!E29</f>
        <v>1970486.1799999997</v>
      </c>
      <c r="E1007" s="1">
        <v>0</v>
      </c>
      <c r="F1007" s="1">
        <v>0</v>
      </c>
      <c r="G1007" s="2">
        <f t="shared" si="22"/>
        <v>145498.61663999999</v>
      </c>
      <c r="H1007" s="2">
        <f t="shared" si="19"/>
        <v>0.17999999970197678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4622552</v>
      </c>
      <c r="D1008" s="1">
        <f>BILANCA!E30</f>
        <v>4776763.05</v>
      </c>
      <c r="E1008" s="1">
        <v>0</v>
      </c>
      <c r="F1008" s="1">
        <v>0</v>
      </c>
      <c r="G1008" s="2">
        <f t="shared" si="22"/>
        <v>354401.95250000001</v>
      </c>
      <c r="H1008" s="2">
        <f t="shared" si="19"/>
        <v>4.9999999813735485E-2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2501082</v>
      </c>
      <c r="D1012" s="1">
        <f>BILANCA!E34</f>
        <v>2806276.87</v>
      </c>
      <c r="E1012" s="1">
        <v>0</v>
      </c>
      <c r="F1012" s="1">
        <v>0</v>
      </c>
      <c r="G1012" s="2">
        <f t="shared" si="22"/>
        <v>235295.43646</v>
      </c>
      <c r="H1012" s="2">
        <f t="shared" si="19"/>
        <v>0.12999999988824129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321924</v>
      </c>
      <c r="D1013" s="1">
        <f>BILANCA!E35</f>
        <v>321924.07</v>
      </c>
      <c r="E1013" s="1">
        <v>0</v>
      </c>
      <c r="F1013" s="1">
        <v>0</v>
      </c>
      <c r="G1013" s="2">
        <f t="shared" si="22"/>
        <v>28973.164199999999</v>
      </c>
      <c r="H1013" s="2">
        <f t="shared" si="19"/>
        <v>7.0000000006984919E-2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321924</v>
      </c>
      <c r="D1014" s="1">
        <f>BILANCA!E36</f>
        <v>321924.07</v>
      </c>
      <c r="E1014" s="1">
        <v>0</v>
      </c>
      <c r="F1014" s="1">
        <v>0</v>
      </c>
      <c r="G1014" s="2">
        <f t="shared" si="22"/>
        <v>29938.93634</v>
      </c>
      <c r="H1014" s="2">
        <f t="shared" si="19"/>
        <v>7.0000000006984919E-2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950217</v>
      </c>
      <c r="D1019" s="1">
        <f>BILANCA!E41</f>
        <v>891913.58999999985</v>
      </c>
      <c r="E1019" s="1">
        <v>0</v>
      </c>
      <c r="F1019" s="1">
        <v>0</v>
      </c>
      <c r="G1019" s="2">
        <f t="shared" si="22"/>
        <v>98425.590479999984</v>
      </c>
      <c r="H1019" s="2">
        <f t="shared" si="19"/>
        <v>0.41000000014901161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2190080</v>
      </c>
      <c r="D1020" s="1">
        <f>BILANCA!E42</f>
        <v>2190079.5099999998</v>
      </c>
      <c r="E1020" s="1">
        <v>0</v>
      </c>
      <c r="F1020" s="1">
        <v>0</v>
      </c>
      <c r="G1020" s="2">
        <f t="shared" si="22"/>
        <v>243098.84373999995</v>
      </c>
      <c r="H1020" s="2">
        <f t="shared" si="19"/>
        <v>0.49000000022351742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1239863</v>
      </c>
      <c r="D1022" s="1">
        <f>BILANCA!E44</f>
        <v>1298165.92</v>
      </c>
      <c r="E1022" s="1">
        <v>0</v>
      </c>
      <c r="F1022" s="1">
        <v>0</v>
      </c>
      <c r="G1022" s="2">
        <f t="shared" si="22"/>
        <v>149611.59875999999</v>
      </c>
      <c r="H1022" s="2">
        <f t="shared" si="19"/>
        <v>8.0000000074505806E-2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1217272</v>
      </c>
      <c r="D1030" s="1">
        <f>BILANCA!E52</f>
        <v>1614543.9700000002</v>
      </c>
      <c r="E1030" s="1">
        <v>0</v>
      </c>
      <c r="F1030" s="1">
        <v>0</v>
      </c>
      <c r="G1030" s="2">
        <f t="shared" si="22"/>
        <v>208978.91718000005</v>
      </c>
      <c r="H1030" s="2">
        <f t="shared" si="19"/>
        <v>2.9999999795109034E-2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1217272</v>
      </c>
      <c r="D1031" s="1">
        <f>BILANCA!E53</f>
        <v>1614543.97</v>
      </c>
      <c r="E1031" s="1">
        <v>0</v>
      </c>
      <c r="F1031" s="1">
        <v>0</v>
      </c>
      <c r="G1031" s="2">
        <f t="shared" si="22"/>
        <v>213425.27712000001</v>
      </c>
      <c r="H1031" s="2">
        <f t="shared" si="19"/>
        <v>3.0000000027939677E-2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919078</v>
      </c>
      <c r="D1032" s="1">
        <f>BILANCA!E54</f>
        <v>929989.94</v>
      </c>
      <c r="E1032" s="1">
        <v>0</v>
      </c>
      <c r="F1032" s="1">
        <v>0</v>
      </c>
      <c r="G1032" s="2">
        <f t="shared" si="22"/>
        <v>136173.83611999999</v>
      </c>
      <c r="H1032" s="2">
        <f t="shared" si="19"/>
        <v>6.0000000055879354E-2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919078</v>
      </c>
      <c r="D1033" s="1">
        <f>BILANCA!E55</f>
        <v>929989.94</v>
      </c>
      <c r="E1033" s="1">
        <v>0</v>
      </c>
      <c r="F1033" s="1">
        <v>0</v>
      </c>
      <c r="G1033" s="2">
        <f t="shared" si="22"/>
        <v>138952.894</v>
      </c>
      <c r="H1033" s="2">
        <f t="shared" si="19"/>
        <v>6.0000000055879354E-2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2009885</v>
      </c>
      <c r="D1034" s="1">
        <f>BILANCA!E56</f>
        <v>285500</v>
      </c>
      <c r="E1034" s="1">
        <v>0</v>
      </c>
      <c r="F1034" s="1">
        <v>0</v>
      </c>
      <c r="G1034" s="2">
        <f t="shared" si="22"/>
        <v>131625.13499999998</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1719982</v>
      </c>
      <c r="D1035" s="1">
        <f>BILANCA!E57</f>
        <v>0</v>
      </c>
      <c r="E1035" s="1">
        <v>0</v>
      </c>
      <c r="F1035" s="1">
        <v>0</v>
      </c>
      <c r="G1035" s="2">
        <f t="shared" si="22"/>
        <v>89439.063999999998</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44903</v>
      </c>
      <c r="D1036" s="1">
        <f>BILANCA!E58</f>
        <v>40500</v>
      </c>
      <c r="E1036" s="1">
        <v>0</v>
      </c>
      <c r="F1036" s="1">
        <v>0</v>
      </c>
      <c r="G1036" s="2">
        <f t="shared" si="22"/>
        <v>6672.8590000000004</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245000</v>
      </c>
      <c r="D1040" s="1">
        <f>BILANCA!E62</f>
        <v>245000</v>
      </c>
      <c r="E1040" s="1">
        <v>0</v>
      </c>
      <c r="F1040" s="1">
        <v>0</v>
      </c>
      <c r="G1040" s="2">
        <f t="shared" si="22"/>
        <v>41895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33779995</v>
      </c>
      <c r="D1041" s="1">
        <f>BILANCA!E63</f>
        <v>41700354.530000001</v>
      </c>
      <c r="E1041" s="1">
        <v>0</v>
      </c>
      <c r="F1041" s="1">
        <v>0</v>
      </c>
      <c r="G1041" s="2">
        <f t="shared" si="22"/>
        <v>6796480.8354799999</v>
      </c>
      <c r="H1041" s="2">
        <f t="shared" si="19"/>
        <v>0.4699999988079071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2451561</v>
      </c>
      <c r="D1042" s="1">
        <f>BILANCA!E64</f>
        <v>2474000.9700000002</v>
      </c>
      <c r="E1042" s="1">
        <v>0</v>
      </c>
      <c r="F1042" s="1">
        <v>0</v>
      </c>
      <c r="G1042" s="2">
        <f t="shared" si="22"/>
        <v>436574.21346</v>
      </c>
      <c r="H1042" s="2">
        <f t="shared" si="19"/>
        <v>2.9999999795109034E-2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11413524</v>
      </c>
      <c r="D1043" s="1">
        <f>BILANCA!E65</f>
        <v>13032835.35</v>
      </c>
      <c r="E1043" s="1">
        <v>0</v>
      </c>
      <c r="F1043" s="1">
        <v>0</v>
      </c>
      <c r="G1043" s="2">
        <f t="shared" si="22"/>
        <v>2248751.682</v>
      </c>
      <c r="H1043" s="2">
        <f t="shared" si="19"/>
        <v>0.34999999962747097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19914910</v>
      </c>
      <c r="D1045" s="1">
        <f>BILANCA!E67</f>
        <v>26193518.210000001</v>
      </c>
      <c r="E1045" s="1">
        <v>0</v>
      </c>
      <c r="F1045" s="1">
        <v>0</v>
      </c>
      <c r="G1045" s="2">
        <f t="shared" si="22"/>
        <v>4482720.6780399997</v>
      </c>
      <c r="H1045" s="2">
        <f t="shared" si="19"/>
        <v>0.21000000089406967</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26509439</v>
      </c>
      <c r="D1046" s="1">
        <f>BILANCA!E68</f>
        <v>25199263.43</v>
      </c>
      <c r="E1046" s="1">
        <v>0</v>
      </c>
      <c r="F1046" s="1">
        <v>0</v>
      </c>
      <c r="G1046" s="2">
        <f t="shared" si="22"/>
        <v>4845201.8491799999</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9232969</v>
      </c>
      <c r="D1047" s="1">
        <f>BILANCA!E69</f>
        <v>6489415.2399999993</v>
      </c>
      <c r="E1047" s="1">
        <v>0</v>
      </c>
      <c r="F1047" s="1">
        <v>0</v>
      </c>
      <c r="G1047" s="2">
        <f t="shared" si="22"/>
        <v>1421555.1667200001</v>
      </c>
      <c r="H1047" s="2">
        <f t="shared" si="19"/>
        <v>0.23999999929219484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9223747</v>
      </c>
      <c r="D1048" s="1">
        <f>BILANCA!E70</f>
        <v>6480794.5199999996</v>
      </c>
      <c r="E1048" s="1">
        <v>0</v>
      </c>
      <c r="F1048" s="1">
        <v>0</v>
      </c>
      <c r="G1048" s="2">
        <f t="shared" si="22"/>
        <v>1442046.8426000001</v>
      </c>
      <c r="H1048" s="2">
        <f t="shared" si="19"/>
        <v>0.48000000044703484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9223747</v>
      </c>
      <c r="D1050" s="1">
        <f>BILANCA!E72</f>
        <v>6480794.5199999996</v>
      </c>
      <c r="E1050" s="1">
        <v>0</v>
      </c>
      <c r="F1050" s="1">
        <v>0</v>
      </c>
      <c r="G1050" s="2">
        <f t="shared" si="22"/>
        <v>1486417.51468</v>
      </c>
      <c r="H1050" s="2">
        <f t="shared" si="19"/>
        <v>0.48000000044703484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9222</v>
      </c>
      <c r="D1054" s="1">
        <f>BILANCA!E76</f>
        <v>8620.7199999999993</v>
      </c>
      <c r="E1054" s="1">
        <v>0</v>
      </c>
      <c r="F1054" s="1">
        <v>0</v>
      </c>
      <c r="G1054" s="2">
        <f t="shared" si="22"/>
        <v>1878.9042399999998</v>
      </c>
      <c r="H1054" s="2">
        <f t="shared" si="19"/>
        <v>0.28000000000065484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4244999</v>
      </c>
      <c r="D1056" s="1">
        <f>BILANCA!E78</f>
        <v>1237209.42</v>
      </c>
      <c r="E1056" s="1">
        <v>0</v>
      </c>
      <c r="F1056" s="1">
        <v>0</v>
      </c>
      <c r="G1056" s="2">
        <f t="shared" si="22"/>
        <v>490517.50231999997</v>
      </c>
      <c r="H1056" s="2">
        <f t="shared" si="19"/>
        <v>0.41999999992549419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39197</v>
      </c>
      <c r="D1061" s="1">
        <f>BILANCA!E83</f>
        <v>42715.35</v>
      </c>
      <c r="E1061" s="1">
        <v>0</v>
      </c>
      <c r="F1061" s="1">
        <v>0</v>
      </c>
      <c r="G1061" s="2">
        <f t="shared" si="22"/>
        <v>9720.9605999999985</v>
      </c>
      <c r="H1061" s="2">
        <f t="shared" si="19"/>
        <v>0.34999999999854481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554410</v>
      </c>
      <c r="D1062" s="1">
        <f>BILANCA!E84</f>
        <v>437171.37</v>
      </c>
      <c r="E1062" s="1">
        <v>0</v>
      </c>
      <c r="F1062" s="1">
        <v>0</v>
      </c>
      <c r="G1062" s="2">
        <f t="shared" si="22"/>
        <v>112871.46646</v>
      </c>
      <c r="H1062" s="2">
        <f t="shared" si="19"/>
        <v>0.36999999999534339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3651392</v>
      </c>
      <c r="D1064" s="1">
        <f>BILANCA!E86</f>
        <v>757322.7</v>
      </c>
      <c r="E1064" s="1">
        <v>0</v>
      </c>
      <c r="F1064" s="1">
        <v>0</v>
      </c>
      <c r="G1064" s="2">
        <f t="shared" si="22"/>
        <v>418449.0294</v>
      </c>
      <c r="H1064" s="2">
        <f t="shared" si="19"/>
        <v>0.30000000004656613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12902521</v>
      </c>
      <c r="D1124" s="1">
        <f>BILANCA!E146</f>
        <v>17472638.77</v>
      </c>
      <c r="E1124" s="1">
        <v>0</v>
      </c>
      <c r="F1124" s="1">
        <v>0</v>
      </c>
      <c r="G1124" s="2">
        <f t="shared" si="22"/>
        <v>6746539.5941399997</v>
      </c>
      <c r="H1124" s="2">
        <f t="shared" si="23"/>
        <v>0.23000000044703484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12902521</v>
      </c>
      <c r="D1138" s="1">
        <f>BILANCA!E160</f>
        <v>17472638.77</v>
      </c>
      <c r="E1138" s="1">
        <v>0</v>
      </c>
      <c r="F1138" s="1">
        <v>0</v>
      </c>
      <c r="G1138" s="2">
        <f t="shared" si="22"/>
        <v>7416408.7736999998</v>
      </c>
      <c r="H1138" s="2">
        <f t="shared" si="23"/>
        <v>0.23000000044703484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128950</v>
      </c>
      <c r="D1148" s="1">
        <f>BILANCA!E170</f>
        <v>0</v>
      </c>
      <c r="E1148" s="1">
        <v>0</v>
      </c>
      <c r="F1148" s="1">
        <v>0</v>
      </c>
      <c r="G1148" s="2">
        <f t="shared" si="22"/>
        <v>21276.75</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128950</v>
      </c>
      <c r="D1149" s="1">
        <f>BILANCA!E171</f>
        <v>0</v>
      </c>
      <c r="E1149" s="1">
        <v>0</v>
      </c>
      <c r="F1149" s="1">
        <v>0</v>
      </c>
      <c r="G1149" s="2">
        <f t="shared" si="22"/>
        <v>21405.7</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162430413</v>
      </c>
      <c r="D1152" s="1">
        <f>BILANCA!E175</f>
        <v>168324300.53999999</v>
      </c>
      <c r="E1152" s="1">
        <v>0</v>
      </c>
      <c r="F1152" s="1">
        <v>0</v>
      </c>
      <c r="G1152" s="2">
        <f t="shared" si="22"/>
        <v>84344353.379519999</v>
      </c>
      <c r="H1152" s="2">
        <f t="shared" si="23"/>
        <v>0.46000000834465027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32534575</v>
      </c>
      <c r="D1153" s="1">
        <f>BILANCA!E176</f>
        <v>35464683.769999996</v>
      </c>
      <c r="E1153" s="1">
        <v>0</v>
      </c>
      <c r="F1153" s="1">
        <v>0</v>
      </c>
      <c r="G1153" s="2">
        <f t="shared" si="22"/>
        <v>17588870.231799997</v>
      </c>
      <c r="H1153" s="2">
        <f t="shared" si="23"/>
        <v>0.23000000417232513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17888934</v>
      </c>
      <c r="D1154" s="1">
        <f>BILANCA!E177</f>
        <v>24854826.129999999</v>
      </c>
      <c r="E1154" s="1">
        <v>0</v>
      </c>
      <c r="F1154" s="1">
        <v>0</v>
      </c>
      <c r="G1154" s="2">
        <f t="shared" si="22"/>
        <v>11559358.250460001</v>
      </c>
      <c r="H1154" s="2">
        <f t="shared" si="23"/>
        <v>0.12999999895691872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1814126</v>
      </c>
      <c r="D1155" s="1">
        <f>BILANCA!E178</f>
        <v>1937005.34</v>
      </c>
      <c r="E1155" s="1">
        <v>0</v>
      </c>
      <c r="F1155" s="1">
        <v>0</v>
      </c>
      <c r="G1155" s="2">
        <f t="shared" si="22"/>
        <v>978359.50896000001</v>
      </c>
      <c r="H1155" s="2">
        <f t="shared" si="23"/>
        <v>0.34000000008381903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15677428</v>
      </c>
      <c r="D1156" s="1">
        <f>BILANCA!E179</f>
        <v>22428123.800000001</v>
      </c>
      <c r="E1156" s="1">
        <v>0</v>
      </c>
      <c r="F1156" s="1">
        <v>0</v>
      </c>
      <c r="G1156" s="2">
        <f t="shared" si="22"/>
        <v>10472325.878799999</v>
      </c>
      <c r="H1156" s="2">
        <f t="shared" si="23"/>
        <v>0.19999999925494194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397380</v>
      </c>
      <c r="D1165" s="1">
        <f>BILANCA!E188</f>
        <v>489696.99</v>
      </c>
      <c r="E1165" s="1">
        <v>0</v>
      </c>
      <c r="F1165" s="1">
        <v>0</v>
      </c>
      <c r="G1165" s="2">
        <f t="shared" si="22"/>
        <v>250572.86436000001</v>
      </c>
      <c r="H1165" s="2">
        <f t="shared" si="23"/>
        <v>1.0000000009313226E-2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1162776</v>
      </c>
      <c r="D1166" s="1">
        <f>BILANCA!E189</f>
        <v>1146795.04</v>
      </c>
      <c r="E1166" s="1">
        <v>0</v>
      </c>
      <c r="F1166" s="1">
        <v>0</v>
      </c>
      <c r="G1166" s="2">
        <f t="shared" si="22"/>
        <v>632514.99263999995</v>
      </c>
      <c r="H1166" s="2">
        <f t="shared" si="23"/>
        <v>4.0000000037252903E-2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4677550</v>
      </c>
      <c r="D1183" s="1">
        <f>BILANCA!E206</f>
        <v>707990.78</v>
      </c>
      <c r="E1183" s="1">
        <v>0</v>
      </c>
      <c r="F1183" s="1">
        <v>0</v>
      </c>
      <c r="G1183" s="2">
        <f t="shared" si="22"/>
        <v>1218706.3119999999</v>
      </c>
      <c r="H1183" s="2">
        <f t="shared" si="23"/>
        <v>0.21999999997206032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4677550</v>
      </c>
      <c r="D1184" s="1">
        <f>BILANCA!E207</f>
        <v>707990.78</v>
      </c>
      <c r="E1184" s="1">
        <v>0</v>
      </c>
      <c r="F1184" s="1">
        <v>0</v>
      </c>
      <c r="G1184" s="2">
        <f t="shared" si="22"/>
        <v>1224799.84356</v>
      </c>
      <c r="H1184" s="2">
        <f t="shared" si="23"/>
        <v>0.21999999997206032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4677550</v>
      </c>
      <c r="D1189" s="1">
        <f>BILANCA!E212</f>
        <v>707990.78</v>
      </c>
      <c r="E1189" s="1">
        <v>0</v>
      </c>
      <c r="F1189" s="1">
        <v>0</v>
      </c>
      <c r="G1189" s="2">
        <f t="shared" si="22"/>
        <v>1255267.5013599999</v>
      </c>
      <c r="H1189" s="2">
        <f t="shared" si="23"/>
        <v>0.21999999997206032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8805315</v>
      </c>
      <c r="D1211" s="1">
        <f>BILANCA!E234</f>
        <v>8755071.8200000003</v>
      </c>
      <c r="E1211" s="1">
        <v>0</v>
      </c>
      <c r="F1211" s="1">
        <v>0</v>
      </c>
      <c r="G1211" s="2">
        <f t="shared" si="22"/>
        <v>5999924.5699200006</v>
      </c>
      <c r="H1211" s="2">
        <f t="shared" si="23"/>
        <v>0.17999999970197678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8805315</v>
      </c>
      <c r="D1213" s="1">
        <f>BILANCA!E236</f>
        <v>8755071.8200000003</v>
      </c>
      <c r="E1213" s="1">
        <v>0</v>
      </c>
      <c r="F1213" s="1">
        <v>0</v>
      </c>
      <c r="G1213" s="2">
        <f t="shared" si="22"/>
        <v>6052555.4872000003</v>
      </c>
      <c r="H1213" s="2">
        <f t="shared" si="23"/>
        <v>0.17999999970197678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129895838</v>
      </c>
      <c r="D1214" s="1">
        <f>BILANCA!E237</f>
        <v>132859616.77</v>
      </c>
      <c r="E1214" s="1">
        <v>0</v>
      </c>
      <c r="F1214" s="1">
        <v>0</v>
      </c>
      <c r="G1214" s="2">
        <f t="shared" si="22"/>
        <v>91387081.525739998</v>
      </c>
      <c r="H1214" s="2">
        <f t="shared" si="23"/>
        <v>0.23000000417232513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129895838</v>
      </c>
      <c r="D1215" s="1">
        <f>BILANCA!E238</f>
        <v>132859616.77</v>
      </c>
      <c r="E1215" s="1">
        <v>0</v>
      </c>
      <c r="F1215" s="1">
        <v>0</v>
      </c>
      <c r="G1215" s="2">
        <f t="shared" si="22"/>
        <v>91782696.597279996</v>
      </c>
      <c r="H1215" s="2">
        <f t="shared" si="23"/>
        <v>0.23000000417232513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132996578</v>
      </c>
      <c r="D1216" s="1">
        <f>BILANCA!E239</f>
        <v>136059359.22999999</v>
      </c>
      <c r="E1216" s="1">
        <v>0</v>
      </c>
      <c r="F1216" s="1">
        <v>0</v>
      </c>
      <c r="G1216" s="2">
        <f t="shared" si="22"/>
        <v>94391864.075179994</v>
      </c>
      <c r="H1216" s="2">
        <f t="shared" si="23"/>
        <v>0.22999998927116394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27786260</v>
      </c>
      <c r="D1217" s="1">
        <f>BILANCA!E240</f>
        <v>31143957.379999999</v>
      </c>
      <c r="E1217" s="1">
        <v>0</v>
      </c>
      <c r="F1217" s="1">
        <v>0</v>
      </c>
      <c r="G1217" s="2">
        <f t="shared" si="22"/>
        <v>21077356.89384</v>
      </c>
      <c r="H1217" s="2">
        <f t="shared" si="23"/>
        <v>0.37999999895691872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105210318</v>
      </c>
      <c r="D1218" s="1">
        <f>BILANCA!E241</f>
        <v>104915401.84999999</v>
      </c>
      <c r="E1218" s="1">
        <v>0</v>
      </c>
      <c r="F1218" s="1">
        <v>0</v>
      </c>
      <c r="G1218" s="2">
        <f t="shared" si="22"/>
        <v>74034663.5995</v>
      </c>
      <c r="H1218" s="2">
        <f t="shared" si="23"/>
        <v>0.15000000596046448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3100740</v>
      </c>
      <c r="D1219" s="1">
        <f>BILANCA!E242</f>
        <v>3199742.46</v>
      </c>
      <c r="E1219" s="1">
        <v>0</v>
      </c>
      <c r="F1219" s="1">
        <v>0</v>
      </c>
      <c r="G1219" s="2">
        <f t="shared" si="22"/>
        <v>2242053.0811199998</v>
      </c>
      <c r="H1219" s="2">
        <f t="shared" si="23"/>
        <v>0.4599999999627471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3100740</v>
      </c>
      <c r="D1221" s="1">
        <f>BILANCA!E244</f>
        <v>3199742.46</v>
      </c>
      <c r="E1221" s="1">
        <v>0</v>
      </c>
      <c r="F1221" s="1">
        <v>0</v>
      </c>
      <c r="G1221" s="2">
        <f t="shared" si="22"/>
        <v>2261053.5309600001</v>
      </c>
      <c r="H1221" s="2">
        <f t="shared" si="23"/>
        <v>0.4599999999627471</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-3751877</v>
      </c>
      <c r="D1222" s="1">
        <f>BILANCA!E245</f>
        <v>-7392466.3899999997</v>
      </c>
      <c r="E1222" s="1">
        <v>0</v>
      </c>
      <c r="F1222" s="1">
        <v>0</v>
      </c>
      <c r="G1222" s="2">
        <f t="shared" si="22"/>
        <v>-4430297.5374199999</v>
      </c>
      <c r="H1222" s="2">
        <f t="shared" si="23"/>
        <v>0.38999999966472387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3751877</v>
      </c>
      <c r="D1227" s="1">
        <f>BILANCA!E250</f>
        <v>7392466.3899999997</v>
      </c>
      <c r="E1227" s="1">
        <v>0</v>
      </c>
      <c r="F1227" s="1">
        <v>0</v>
      </c>
      <c r="G1227" s="2">
        <f t="shared" si="22"/>
        <v>4522981.5863199998</v>
      </c>
      <c r="H1227" s="2">
        <f t="shared" si="23"/>
        <v>0.38999999966472387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1004118</v>
      </c>
      <c r="D1228" s="1">
        <f>BILANCA!E251</f>
        <v>5140673.26</v>
      </c>
      <c r="E1228" s="1">
        <v>0</v>
      </c>
      <c r="F1228" s="1">
        <v>0</v>
      </c>
      <c r="G1228" s="2">
        <f t="shared" si="22"/>
        <v>2764938.8073999998</v>
      </c>
      <c r="H1228" s="2">
        <f t="shared" si="23"/>
        <v>0.25999999977648258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2747759</v>
      </c>
      <c r="D1229" s="1">
        <f>BILANCA!E252</f>
        <v>2251793.13</v>
      </c>
      <c r="E1229" s="1">
        <v>0</v>
      </c>
      <c r="F1229" s="1">
        <v>0</v>
      </c>
      <c r="G1229" s="2">
        <f t="shared" si="22"/>
        <v>1783830.9339600001</v>
      </c>
      <c r="H1229" s="2">
        <f t="shared" si="23"/>
        <v>0.12999999988824129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3751877</v>
      </c>
      <c r="D1232" s="1">
        <f>BILANCA!E255</f>
        <v>7392466.3899999997</v>
      </c>
      <c r="E1232" s="1">
        <v>0</v>
      </c>
      <c r="F1232" s="1">
        <v>0</v>
      </c>
      <c r="G1232" s="2">
        <f t="shared" si="22"/>
        <v>4615665.6352199996</v>
      </c>
      <c r="H1232" s="2">
        <f t="shared" si="23"/>
        <v>0.38999999966472387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6357627</v>
      </c>
      <c r="D1236" s="1">
        <f>BILANCA!E259</f>
        <v>11950079.880000001</v>
      </c>
      <c r="E1236" s="1">
        <v>0</v>
      </c>
      <c r="F1236" s="1">
        <v>0</v>
      </c>
      <c r="G1236" s="2">
        <f t="shared" si="22"/>
        <v>7655220.0502800001</v>
      </c>
      <c r="H1236" s="2">
        <f t="shared" si="23"/>
        <v>0.11999999918043613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6357627</v>
      </c>
      <c r="D1237" s="1">
        <f>BILANCA!E260</f>
        <v>11950079.880000001</v>
      </c>
      <c r="E1237" s="1">
        <v>0</v>
      </c>
      <c r="F1237" s="1">
        <v>0</v>
      </c>
      <c r="G1237" s="2">
        <f t="shared" si="22"/>
        <v>7685477.8370399997</v>
      </c>
      <c r="H1237" s="2">
        <f t="shared" si="23"/>
        <v>0.11999999918043613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8485683</v>
      </c>
      <c r="D1240" s="1">
        <f>BILANCA!E264</f>
        <v>13516265.960000001</v>
      </c>
      <c r="E1240" s="1">
        <v>0</v>
      </c>
      <c r="F1240" s="1">
        <v>0</v>
      </c>
      <c r="G1240" s="2">
        <f t="shared" si="22"/>
        <v>9128181.2344400007</v>
      </c>
      <c r="H1240" s="2">
        <f t="shared" si="23"/>
        <v>3.9999999105930328E-2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4416838</v>
      </c>
      <c r="D1241" s="1">
        <f>BILANCA!E265</f>
        <v>3956372.81</v>
      </c>
      <c r="E1241" s="1">
        <v>0</v>
      </c>
      <c r="F1241" s="1">
        <v>0</v>
      </c>
      <c r="G1241" s="2">
        <f t="shared" si="22"/>
        <v>3181032.5739600002</v>
      </c>
      <c r="H1241" s="2">
        <f t="shared" si="23"/>
        <v>0.18999999994412065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9989286</v>
      </c>
      <c r="D1263" s="1">
        <f>BILANCA!E287</f>
        <v>13858675.140000001</v>
      </c>
      <c r="E1263" s="1">
        <v>0</v>
      </c>
      <c r="F1263" s="1">
        <v>0</v>
      </c>
      <c r="G1263" s="2">
        <f t="shared" si="24"/>
        <v>10557858.158400001</v>
      </c>
      <c r="H1263" s="2">
        <f t="shared" si="23"/>
        <v>0.14000000059604645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7899648</v>
      </c>
      <c r="D1264" s="1">
        <f>BILANCA!E288</f>
        <v>10996150.99</v>
      </c>
      <c r="E1264" s="1">
        <v>0</v>
      </c>
      <c r="F1264" s="1">
        <v>0</v>
      </c>
      <c r="G1264" s="2">
        <f t="shared" si="24"/>
        <v>8399637.9443800002</v>
      </c>
      <c r="H1264" s="2">
        <f t="shared" si="23"/>
        <v>9.9999997764825821E-3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1162776</v>
      </c>
      <c r="D1265" s="1">
        <f>BILANCA!E289</f>
        <v>895713.33</v>
      </c>
      <c r="E1265" s="1">
        <v>0</v>
      </c>
      <c r="F1265" s="1">
        <v>0</v>
      </c>
      <c r="G1265" s="2">
        <f t="shared" si="24"/>
        <v>833085.15011999989</v>
      </c>
      <c r="H1265" s="2">
        <f t="shared" si="23"/>
        <v>0.32999999995809048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251081.71</v>
      </c>
      <c r="E1266" s="1">
        <v>0</v>
      </c>
      <c r="F1266" s="1">
        <v>0</v>
      </c>
      <c r="G1266" s="2">
        <f t="shared" si="24"/>
        <v>142112.24785999997</v>
      </c>
      <c r="H1266" s="2">
        <f t="shared" si="23"/>
        <v>0.29000000000814907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4677550</v>
      </c>
      <c r="D1270" s="1">
        <f>BILANCA!E294</f>
        <v>707990.78</v>
      </c>
      <c r="E1270" s="1">
        <v>0</v>
      </c>
      <c r="F1270" s="1">
        <v>0</v>
      </c>
      <c r="G1270" s="2">
        <f t="shared" si="24"/>
        <v>1748843.5577199999</v>
      </c>
      <c r="H1270" s="2">
        <f t="shared" si="23"/>
        <v>0.21999999997206032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95172515</v>
      </c>
      <c r="D1329" s="1">
        <f>'RAS-funkcijski'!E35</f>
        <v>109027029.19</v>
      </c>
      <c r="E1329" s="1">
        <v>0</v>
      </c>
      <c r="F1329" s="1">
        <v>0</v>
      </c>
      <c r="G1329" s="2">
        <f t="shared" si="24"/>
        <v>9710023.7747799996</v>
      </c>
      <c r="H1329" s="2">
        <f t="shared" si="23"/>
        <v>0.18999999761581421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95172515</v>
      </c>
      <c r="D1360" s="1">
        <f>'RAS-funkcijski'!E66</f>
        <v>109027029.19</v>
      </c>
      <c r="E1360" s="1">
        <v>0</v>
      </c>
      <c r="F1360" s="1">
        <v>0</v>
      </c>
      <c r="G1360" s="2">
        <f t="shared" si="24"/>
        <v>19420047.549559999</v>
      </c>
      <c r="H1360" s="2">
        <f t="shared" si="27"/>
        <v>0.18999999761581421</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95172515</v>
      </c>
      <c r="D1362" s="1">
        <f>'RAS-funkcijski'!E68</f>
        <v>109027029.19</v>
      </c>
      <c r="E1362" s="1">
        <v>0</v>
      </c>
      <c r="F1362" s="1">
        <v>0</v>
      </c>
      <c r="G1362" s="2">
        <f t="shared" si="24"/>
        <v>20046500.696320001</v>
      </c>
      <c r="H1362" s="2">
        <f t="shared" si="27"/>
        <v>0.18999999761581421</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95172515</v>
      </c>
      <c r="D1435" s="13">
        <f>'RAS-funkcijski'!E141</f>
        <v>109027029.19</v>
      </c>
      <c r="E1435" s="13">
        <v>0</v>
      </c>
      <c r="F1435" s="13">
        <v>0</v>
      </c>
      <c r="G1435" s="14">
        <f t="shared" si="24"/>
        <v>42912040.553060003</v>
      </c>
      <c r="H1435" s="14">
        <f t="shared" si="27"/>
        <v>0.18999999761581421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64254.5</v>
      </c>
      <c r="E1436" s="6">
        <v>0</v>
      </c>
      <c r="F1436" s="6">
        <v>0</v>
      </c>
      <c r="G1436" s="7">
        <f t="shared" si="24"/>
        <v>128.50900000000001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64254.5</v>
      </c>
      <c r="E1453" s="1">
        <v>0</v>
      </c>
      <c r="F1453" s="1">
        <v>0</v>
      </c>
      <c r="G1453" s="2">
        <f t="shared" si="24"/>
        <v>2313.1619999999998</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64254.5</v>
      </c>
      <c r="E1454" s="1">
        <v>0</v>
      </c>
      <c r="F1454" s="1">
        <v>0</v>
      </c>
      <c r="G1454" s="2">
        <f t="shared" si="24"/>
        <v>2441.6709999999998</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64254.5</v>
      </c>
      <c r="E1456" s="1">
        <v>0</v>
      </c>
      <c r="F1456" s="1">
        <v>0</v>
      </c>
      <c r="G1456" s="2">
        <f t="shared" si="24"/>
        <v>2698.6890000000003</v>
      </c>
      <c r="H1456" s="2">
        <f t="shared" si="27"/>
        <v>0.5</v>
      </c>
      <c r="I1456" s="10">
        <f t="shared" si="30"/>
        <v>1349.3445000000002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23908586</v>
      </c>
      <c r="D1480" s="6"/>
      <c r="E1480" s="6">
        <v>0</v>
      </c>
      <c r="F1480" s="6">
        <v>0</v>
      </c>
      <c r="G1480" s="7">
        <f t="shared" ref="G1480:G1580" si="34">B1480/1000*C1480</f>
        <v>23908.585999999999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128236404.74999999</v>
      </c>
      <c r="D1481" s="1">
        <v>0</v>
      </c>
      <c r="E1481" s="1">
        <v>0</v>
      </c>
      <c r="F1481" s="1">
        <v>0</v>
      </c>
      <c r="G1481" s="2">
        <f t="shared" si="34"/>
        <v>256472.80949999997</v>
      </c>
      <c r="H1481" s="2">
        <f t="shared" si="35"/>
        <v>0.25000001490116119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3084651.13</v>
      </c>
      <c r="D1482" s="1">
        <v>0</v>
      </c>
      <c r="E1482" s="1">
        <v>0</v>
      </c>
      <c r="F1482" s="1">
        <v>0</v>
      </c>
      <c r="G1482" s="2">
        <f t="shared" si="34"/>
        <v>9253.9533900000006</v>
      </c>
      <c r="H1482" s="2">
        <f t="shared" si="35"/>
        <v>0.12999999988824129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117318873.41</v>
      </c>
      <c r="D1483" s="1">
        <v>0</v>
      </c>
      <c r="E1483" s="1">
        <v>0</v>
      </c>
      <c r="F1483" s="1">
        <v>0</v>
      </c>
      <c r="G1483" s="2">
        <f t="shared" si="34"/>
        <v>469275.49364</v>
      </c>
      <c r="H1483" s="2">
        <f t="shared" si="35"/>
        <v>0.40999999642372131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32824783.309999999</v>
      </c>
      <c r="D1484" s="1">
        <v>0</v>
      </c>
      <c r="E1484" s="1">
        <v>0</v>
      </c>
      <c r="F1484" s="1">
        <v>0</v>
      </c>
      <c r="G1484" s="2">
        <f t="shared" si="34"/>
        <v>164123.91654999999</v>
      </c>
      <c r="H1484" s="2">
        <f t="shared" si="35"/>
        <v>0.30999999865889549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83256877.859999999</v>
      </c>
      <c r="D1485" s="1">
        <v>0</v>
      </c>
      <c r="E1485" s="1">
        <v>0</v>
      </c>
      <c r="F1485" s="1">
        <v>0</v>
      </c>
      <c r="G1485" s="2">
        <f t="shared" si="34"/>
        <v>499541.26715999999</v>
      </c>
      <c r="H1485" s="2">
        <f t="shared" si="35"/>
        <v>0.14000000059604645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1237212.24</v>
      </c>
      <c r="D1491" s="1">
        <v>0</v>
      </c>
      <c r="E1491" s="1">
        <v>0</v>
      </c>
      <c r="F1491" s="1">
        <v>0</v>
      </c>
      <c r="G1491" s="2">
        <f t="shared" si="34"/>
        <v>14846.54688</v>
      </c>
      <c r="H1491" s="2">
        <f t="shared" si="35"/>
        <v>0.23999999999068677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2972836.72</v>
      </c>
      <c r="D1492" s="1">
        <v>0</v>
      </c>
      <c r="E1492" s="1">
        <v>0</v>
      </c>
      <c r="F1492" s="1">
        <v>0</v>
      </c>
      <c r="G1492" s="2">
        <f t="shared" si="34"/>
        <v>38646.877359999999</v>
      </c>
      <c r="H1492" s="2">
        <f t="shared" si="35"/>
        <v>0.27999999979510903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4860043.49</v>
      </c>
      <c r="D1493" s="1">
        <v>0</v>
      </c>
      <c r="E1493" s="1">
        <v>0</v>
      </c>
      <c r="F1493" s="1">
        <v>0</v>
      </c>
      <c r="G1493" s="2">
        <f t="shared" si="34"/>
        <v>68040.608860000008</v>
      </c>
      <c r="H1493" s="2">
        <f t="shared" si="35"/>
        <v>0.49000000022351742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4860043.49</v>
      </c>
      <c r="D1497" s="1">
        <v>0</v>
      </c>
      <c r="E1497" s="1">
        <v>0</v>
      </c>
      <c r="F1497" s="1">
        <v>0</v>
      </c>
      <c r="G1497" s="2">
        <f t="shared" si="34"/>
        <v>87480.782819999993</v>
      </c>
      <c r="H1497" s="2">
        <f t="shared" si="35"/>
        <v>0.49000000022351742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125078504.66000001</v>
      </c>
      <c r="D1499" s="1">
        <v>0</v>
      </c>
      <c r="E1499" s="1">
        <v>0</v>
      </c>
      <c r="F1499" s="1">
        <v>0</v>
      </c>
      <c r="G1499" s="2">
        <f t="shared" si="34"/>
        <v>2501570.0932000005</v>
      </c>
      <c r="H1499" s="2">
        <f t="shared" si="35"/>
        <v>0.33999998867511749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2471044.85</v>
      </c>
      <c r="D1500" s="1">
        <v>0</v>
      </c>
      <c r="E1500" s="1">
        <v>0</v>
      </c>
      <c r="F1500" s="1">
        <v>0</v>
      </c>
      <c r="G1500" s="2">
        <f t="shared" si="34"/>
        <v>51891.941850000003</v>
      </c>
      <c r="H1500" s="2">
        <f t="shared" si="35"/>
        <v>0.14999999990686774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111056102.04000001</v>
      </c>
      <c r="D1501" s="1">
        <v>0</v>
      </c>
      <c r="E1501" s="1">
        <v>0</v>
      </c>
      <c r="F1501" s="1">
        <v>0</v>
      </c>
      <c r="G1501" s="2">
        <f t="shared" si="34"/>
        <v>2443234.2448800001</v>
      </c>
      <c r="H1501" s="2">
        <f t="shared" si="35"/>
        <v>4.0000006556510925E-2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32591458.960000001</v>
      </c>
      <c r="D1502" s="1">
        <v>0</v>
      </c>
      <c r="E1502" s="1">
        <v>0</v>
      </c>
      <c r="F1502" s="1">
        <v>0</v>
      </c>
      <c r="G1502" s="2">
        <f t="shared" si="34"/>
        <v>749603.55608000001</v>
      </c>
      <c r="H1502" s="2">
        <f t="shared" si="35"/>
        <v>3.9999999105930328E-2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77343291.590000004</v>
      </c>
      <c r="D1503" s="1">
        <v>0</v>
      </c>
      <c r="E1503" s="1">
        <v>0</v>
      </c>
      <c r="F1503" s="1">
        <v>0</v>
      </c>
      <c r="G1503" s="2">
        <f t="shared" si="34"/>
        <v>1856238.9981600002</v>
      </c>
      <c r="H1503" s="2">
        <f t="shared" si="35"/>
        <v>0.40999999642372131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1121351.49</v>
      </c>
      <c r="D1509" s="1">
        <v>0</v>
      </c>
      <c r="E1509" s="1">
        <v>0</v>
      </c>
      <c r="F1509" s="1">
        <v>0</v>
      </c>
      <c r="G1509" s="2">
        <f t="shared" si="34"/>
        <v>33640.544699999999</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2721755.01</v>
      </c>
      <c r="D1510" s="1">
        <v>0</v>
      </c>
      <c r="E1510" s="1">
        <v>0</v>
      </c>
      <c r="F1510" s="1">
        <v>0</v>
      </c>
      <c r="G1510" s="2">
        <f t="shared" si="34"/>
        <v>84374.405309999987</v>
      </c>
      <c r="H1510" s="2">
        <f t="shared" si="35"/>
        <v>9.9999997764825821E-3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8829602.7599999998</v>
      </c>
      <c r="D1511" s="1">
        <v>0</v>
      </c>
      <c r="E1511" s="1">
        <v>0</v>
      </c>
      <c r="F1511" s="1">
        <v>0</v>
      </c>
      <c r="G1511" s="2">
        <f t="shared" si="34"/>
        <v>282547.28831999999</v>
      </c>
      <c r="H1511" s="2">
        <f t="shared" si="35"/>
        <v>0.24000000022351742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8829602.7599999998</v>
      </c>
      <c r="D1515" s="1">
        <v>0</v>
      </c>
      <c r="E1515" s="1">
        <v>0</v>
      </c>
      <c r="F1515" s="1">
        <v>0</v>
      </c>
      <c r="G1515" s="2">
        <f t="shared" si="34"/>
        <v>317865.69935999997</v>
      </c>
      <c r="H1515" s="2">
        <f t="shared" si="35"/>
        <v>0.24000000022351742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27066486.089999989</v>
      </c>
      <c r="D1517" s="1">
        <v>0</v>
      </c>
      <c r="E1517" s="1">
        <v>0</v>
      </c>
      <c r="F1517" s="1">
        <v>0</v>
      </c>
      <c r="G1517" s="2">
        <f t="shared" si="34"/>
        <v>1028526.4714199995</v>
      </c>
      <c r="H1517" s="2">
        <f t="shared" si="35"/>
        <v>8.9999988675117493E-2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15771032.079999998</v>
      </c>
      <c r="D1518" s="1">
        <v>0</v>
      </c>
      <c r="E1518" s="1">
        <v>0</v>
      </c>
      <c r="F1518" s="1">
        <v>0</v>
      </c>
      <c r="G1518" s="2">
        <f t="shared" si="34"/>
        <v>615070.25111999991</v>
      </c>
      <c r="H1518" s="2">
        <f t="shared" si="35"/>
        <v>7.9999998211860657E-2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1608943.2999999998</v>
      </c>
      <c r="D1519" s="1">
        <v>0</v>
      </c>
      <c r="E1519" s="1">
        <v>0</v>
      </c>
      <c r="F1519" s="1">
        <v>0</v>
      </c>
      <c r="G1519" s="2">
        <f t="shared" si="34"/>
        <v>64357.731999999996</v>
      </c>
      <c r="H1519" s="2">
        <f t="shared" si="35"/>
        <v>0.29999999981373549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331322.09000000003</v>
      </c>
      <c r="D1520" s="1">
        <v>0</v>
      </c>
      <c r="E1520" s="1">
        <v>0</v>
      </c>
      <c r="F1520" s="1">
        <v>0</v>
      </c>
      <c r="G1520" s="2">
        <f t="shared" si="34"/>
        <v>13584.205690000003</v>
      </c>
      <c r="H1520" s="2">
        <f t="shared" si="35"/>
        <v>9.0000000025611371E-2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377207.88</v>
      </c>
      <c r="D1521" s="1">
        <v>0</v>
      </c>
      <c r="E1521" s="1">
        <v>0</v>
      </c>
      <c r="F1521" s="1">
        <v>0</v>
      </c>
      <c r="G1521" s="2">
        <f t="shared" si="34"/>
        <v>15842.730960000001</v>
      </c>
      <c r="H1521" s="2">
        <f t="shared" si="35"/>
        <v>0.11999999999534339</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4700</v>
      </c>
      <c r="D1522" s="1">
        <v>0</v>
      </c>
      <c r="E1522" s="1">
        <v>0</v>
      </c>
      <c r="F1522" s="1">
        <v>0</v>
      </c>
      <c r="G1522" s="2">
        <f t="shared" si="34"/>
        <v>202.1</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895713.33</v>
      </c>
      <c r="D1523" s="1">
        <v>0</v>
      </c>
      <c r="E1523" s="1">
        <v>0</v>
      </c>
      <c r="F1523" s="1">
        <v>0</v>
      </c>
      <c r="G1523" s="2">
        <f t="shared" si="34"/>
        <v>39411.386519999993</v>
      </c>
      <c r="H1523" s="2">
        <f t="shared" si="35"/>
        <v>0.32999999995809048</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14162088.779999999</v>
      </c>
      <c r="D1524" s="1">
        <v>0</v>
      </c>
      <c r="E1524" s="1">
        <v>0</v>
      </c>
      <c r="F1524" s="1">
        <v>0</v>
      </c>
      <c r="G1524" s="2">
        <f t="shared" si="34"/>
        <v>637293.99509999994</v>
      </c>
      <c r="H1524" s="2">
        <f t="shared" si="35"/>
        <v>0.22000000067055225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13648847.59</v>
      </c>
      <c r="D1530" s="1">
        <v>0</v>
      </c>
      <c r="E1530" s="1">
        <v>0</v>
      </c>
      <c r="F1530" s="1">
        <v>0</v>
      </c>
      <c r="G1530" s="2">
        <f t="shared" si="34"/>
        <v>696091.22708999994</v>
      </c>
      <c r="H1530" s="2">
        <f t="shared" si="35"/>
        <v>0.41000000014901161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11100674.35</v>
      </c>
      <c r="D1531" s="1">
        <v>0</v>
      </c>
      <c r="E1531" s="1">
        <v>0</v>
      </c>
      <c r="F1531" s="1">
        <v>0</v>
      </c>
      <c r="G1531" s="2">
        <f t="shared" si="34"/>
        <v>577235.0662</v>
      </c>
      <c r="H1531" s="2">
        <f t="shared" si="35"/>
        <v>0.34999999962747097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2275590.79</v>
      </c>
      <c r="D1532" s="1">
        <v>0</v>
      </c>
      <c r="E1532" s="1">
        <v>0</v>
      </c>
      <c r="F1532" s="1">
        <v>0</v>
      </c>
      <c r="G1532" s="2">
        <f t="shared" si="34"/>
        <v>120606.31187000001</v>
      </c>
      <c r="H1532" s="2">
        <f t="shared" si="35"/>
        <v>0.2099999999627471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272582.45</v>
      </c>
      <c r="D1533" s="1">
        <v>0</v>
      </c>
      <c r="E1533" s="1">
        <v>0</v>
      </c>
      <c r="F1533" s="1">
        <v>0</v>
      </c>
      <c r="G1533" s="2">
        <f t="shared" si="34"/>
        <v>14719.452300000001</v>
      </c>
      <c r="H1533" s="2">
        <f t="shared" si="35"/>
        <v>0.45000000001164153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513241.19</v>
      </c>
      <c r="D1560" s="1">
        <v>0</v>
      </c>
      <c r="E1560" s="1">
        <v>0</v>
      </c>
      <c r="F1560" s="1">
        <v>0</v>
      </c>
      <c r="G1560" s="2">
        <f t="shared" si="34"/>
        <v>41572.536390000001</v>
      </c>
      <c r="H1560" s="2">
        <f t="shared" si="35"/>
        <v>0.19000000000232831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513241.19</v>
      </c>
      <c r="D1561" s="1">
        <v>0</v>
      </c>
      <c r="E1561" s="1">
        <v>0</v>
      </c>
      <c r="F1561" s="1">
        <v>0</v>
      </c>
      <c r="G1561" s="2">
        <f t="shared" si="34"/>
        <v>42085.777580000002</v>
      </c>
      <c r="H1561" s="2">
        <f t="shared" si="35"/>
        <v>0.19000000000232831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11295454.010000002</v>
      </c>
      <c r="D1576" s="1">
        <v>0</v>
      </c>
      <c r="E1576" s="1">
        <v>0</v>
      </c>
      <c r="F1576" s="1">
        <v>0</v>
      </c>
      <c r="G1576" s="2">
        <f t="shared" si="34"/>
        <v>1095659.0389700001</v>
      </c>
      <c r="H1576" s="2">
        <f t="shared" si="35"/>
        <v>1.0000001639127731E-2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48221.31</v>
      </c>
      <c r="D1577" s="1">
        <v>0</v>
      </c>
      <c r="E1577" s="1">
        <v>0</v>
      </c>
      <c r="F1577" s="1">
        <v>0</v>
      </c>
      <c r="G1577" s="2">
        <f t="shared" si="34"/>
        <v>4725.6883799999996</v>
      </c>
      <c r="H1577" s="2">
        <f t="shared" si="35"/>
        <v>0.30999999999767169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10996150.99</v>
      </c>
      <c r="D1578" s="1">
        <v>0</v>
      </c>
      <c r="E1578" s="1">
        <v>0</v>
      </c>
      <c r="F1578" s="1">
        <v>0</v>
      </c>
      <c r="G1578" s="2">
        <f t="shared" si="34"/>
        <v>1088618.9480100002</v>
      </c>
      <c r="H1578" s="2">
        <f t="shared" si="35"/>
        <v>9.9999997764825821E-3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251081.71</v>
      </c>
      <c r="D1579" s="1">
        <v>0</v>
      </c>
      <c r="E1579" s="1">
        <v>0</v>
      </c>
      <c r="F1579" s="1">
        <v>0</v>
      </c>
      <c r="G1579" s="2">
        <f t="shared" si="34"/>
        <v>25108.171000000002</v>
      </c>
      <c r="H1579" s="2">
        <f t="shared" si="35"/>
        <v>0.29000000000814907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2991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v>11</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87785638</v>
      </c>
      <c r="I16" s="172">
        <f>'PR-RAS'!E6</f>
        <v>101634562.80000001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90697253</v>
      </c>
      <c r="I17" s="172">
        <f>'PR-RAS'!E151</f>
        <v>108394547.84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3751877</v>
      </c>
      <c r="I19" s="173">
        <f>'PR-RAS'!E646</f>
        <v>7392466.3899999857</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135920974</v>
      </c>
      <c r="I20" s="175">
        <f>BILANCA!E7</f>
        <v>143125037.11000001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26509439</v>
      </c>
      <c r="I21" s="177">
        <f>BILANCA!E68</f>
        <v>25199263.43</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32534575</v>
      </c>
      <c r="I22" s="177">
        <f>BILANCA!E176</f>
        <v>35464683.769999996</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129895838</v>
      </c>
      <c r="I23" s="179">
        <f>BILANCA!E237</f>
        <v>132859616.77</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95172515</v>
      </c>
      <c r="I25" s="177">
        <f>'RAS-funkcijski'!E35</f>
        <v>109027029.19</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95172515</v>
      </c>
      <c r="I28" s="181">
        <f>'RAS-funkcijski'!E141</f>
        <v>109027029.19</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64254.5</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64254.5</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23908586</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27066486.089999989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15771032.079999998</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11295454.010000002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9" zoomScaleNormal="100" workbookViewId="0">
      <selection activeCell="E665" sqref="E66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87785638</v>
      </c>
      <c r="E6" s="53">
        <f>E7+E44+E50+E82+E106+E124+E133+E139</f>
        <v>101634562.80000001</v>
      </c>
      <c r="F6" s="54">
        <f t="shared" ref="F6:F131" si="0">IF(D6&lt;&gt;0,IF(E6/D6&gt;=100,"&gt;&gt;100",E6/D6*100),"-")</f>
        <v>115.77584342441074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4020705</v>
      </c>
      <c r="E50" s="53">
        <f>E51+E54+E59+E62+E65+E68+E71+E74+E77</f>
        <v>6570266.3900000006</v>
      </c>
      <c r="F50" s="54">
        <f t="shared" si="0"/>
        <v>163.4108045728299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735836</v>
      </c>
      <c r="E54" s="53">
        <f t="shared" si="11"/>
        <v>1738391.4100000001</v>
      </c>
      <c r="F54" s="54">
        <f t="shared" si="0"/>
        <v>236.24712707722918</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94934</v>
      </c>
      <c r="E57" s="244">
        <v>408391.11</v>
      </c>
      <c r="F57" s="54">
        <f t="shared" si="0"/>
        <v>430.18424379042284</v>
      </c>
    </row>
    <row r="58" spans="1:6" ht="12.75" customHeight="1" x14ac:dyDescent="0.2">
      <c r="A58" s="55">
        <v>6324</v>
      </c>
      <c r="B58" s="88" t="s">
        <v>159</v>
      </c>
      <c r="C58" s="52" t="s">
        <v>160</v>
      </c>
      <c r="D58" s="244">
        <v>640902</v>
      </c>
      <c r="E58" s="244">
        <v>1330000.3</v>
      </c>
      <c r="F58" s="54">
        <f t="shared" si="0"/>
        <v>207.52007327173266</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3904</v>
      </c>
      <c r="E68" s="53">
        <f t="shared" si="15"/>
        <v>0</v>
      </c>
      <c r="F68" s="54">
        <f t="shared" si="0"/>
        <v>0</v>
      </c>
    </row>
    <row r="69" spans="1:6" ht="12.75" customHeight="1" x14ac:dyDescent="0.2">
      <c r="A69" s="55" t="s">
        <v>181</v>
      </c>
      <c r="B69" s="87" t="s">
        <v>182</v>
      </c>
      <c r="C69" s="52" t="s">
        <v>181</v>
      </c>
      <c r="D69" s="244">
        <v>3904</v>
      </c>
      <c r="E69" s="244"/>
      <c r="F69" s="54">
        <f t="shared" si="0"/>
        <v>0</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3280965</v>
      </c>
      <c r="E77" s="53">
        <f t="shared" si="18"/>
        <v>4831874.9800000004</v>
      </c>
      <c r="F77" s="54">
        <f t="shared" si="0"/>
        <v>147.26993369328844</v>
      </c>
    </row>
    <row r="78" spans="1:6" ht="12.75" customHeight="1" x14ac:dyDescent="0.2">
      <c r="A78" s="55">
        <v>6391</v>
      </c>
      <c r="B78" s="87" t="s">
        <v>199</v>
      </c>
      <c r="C78" s="52" t="s">
        <v>200</v>
      </c>
      <c r="D78" s="244">
        <v>251204</v>
      </c>
      <c r="E78" s="244">
        <v>764931.61</v>
      </c>
      <c r="F78" s="54">
        <f t="shared" si="0"/>
        <v>304.50614241811434</v>
      </c>
    </row>
    <row r="79" spans="1:6" ht="12.75" customHeight="1" x14ac:dyDescent="0.2">
      <c r="A79" s="55">
        <v>6392</v>
      </c>
      <c r="B79" s="87" t="s">
        <v>201</v>
      </c>
      <c r="C79" s="52" t="s">
        <v>202</v>
      </c>
      <c r="D79" s="244">
        <v>3029761</v>
      </c>
      <c r="E79" s="244"/>
      <c r="F79" s="54">
        <f t="shared" si="0"/>
        <v>0</v>
      </c>
    </row>
    <row r="80" spans="1:6" ht="24" x14ac:dyDescent="0.2">
      <c r="A80" s="55">
        <v>6393</v>
      </c>
      <c r="B80" s="87" t="s">
        <v>203</v>
      </c>
      <c r="C80" s="52" t="s">
        <v>204</v>
      </c>
      <c r="D80" s="244"/>
      <c r="E80" s="244">
        <v>2492076.54</v>
      </c>
      <c r="F80" s="54" t="str">
        <f t="shared" si="0"/>
        <v>-</v>
      </c>
    </row>
    <row r="81" spans="1:6" ht="24" x14ac:dyDescent="0.2">
      <c r="A81" s="55">
        <v>6394</v>
      </c>
      <c r="B81" s="87" t="s">
        <v>205</v>
      </c>
      <c r="C81" s="52" t="s">
        <v>206</v>
      </c>
      <c r="D81" s="244"/>
      <c r="E81" s="244">
        <v>1574866.83</v>
      </c>
      <c r="F81" s="54" t="str">
        <f t="shared" si="0"/>
        <v>-</v>
      </c>
    </row>
    <row r="82" spans="1:6" ht="12.75" customHeight="1" x14ac:dyDescent="0.2">
      <c r="A82" s="55">
        <v>64</v>
      </c>
      <c r="B82" s="87" t="s">
        <v>207</v>
      </c>
      <c r="C82" s="52" t="s">
        <v>208</v>
      </c>
      <c r="D82" s="53">
        <f t="shared" ref="D82:E82" si="19">D83+D91+D98</f>
        <v>198463</v>
      </c>
      <c r="E82" s="53">
        <f t="shared" si="19"/>
        <v>130639.09</v>
      </c>
      <c r="F82" s="54">
        <f t="shared" si="0"/>
        <v>65.825413301219868</v>
      </c>
    </row>
    <row r="83" spans="1:6" ht="12.75" customHeight="1" x14ac:dyDescent="0.2">
      <c r="A83" s="55">
        <v>641</v>
      </c>
      <c r="B83" s="87" t="s">
        <v>209</v>
      </c>
      <c r="C83" s="52" t="s">
        <v>210</v>
      </c>
      <c r="D83" s="53">
        <f t="shared" ref="D83:E83" si="20">SUM(D84:D90)</f>
        <v>158463</v>
      </c>
      <c r="E83" s="53">
        <f t="shared" si="20"/>
        <v>124739.09</v>
      </c>
      <c r="F83" s="54">
        <f t="shared" si="0"/>
        <v>78.718117162997032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v>10432</v>
      </c>
      <c r="E86" s="244">
        <v>2850.48</v>
      </c>
      <c r="F86" s="54">
        <f t="shared" si="0"/>
        <v>27.324386503067483</v>
      </c>
    </row>
    <row r="87" spans="1:6" ht="12.75" customHeight="1" x14ac:dyDescent="0.2">
      <c r="A87" s="55">
        <v>6415</v>
      </c>
      <c r="B87" s="87" t="s">
        <v>217</v>
      </c>
      <c r="C87" s="52" t="s">
        <v>218</v>
      </c>
      <c r="D87" s="244">
        <v>61719</v>
      </c>
      <c r="E87" s="244">
        <v>121888.61</v>
      </c>
      <c r="F87" s="54">
        <f t="shared" si="0"/>
        <v>197.48960611805117</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v>86312</v>
      </c>
      <c r="E90" s="244"/>
      <c r="F90" s="54">
        <f t="shared" si="0"/>
        <v>0</v>
      </c>
    </row>
    <row r="91" spans="1:6" ht="12.75" customHeight="1" x14ac:dyDescent="0.2">
      <c r="A91" s="55">
        <v>642</v>
      </c>
      <c r="B91" s="87" t="s">
        <v>225</v>
      </c>
      <c r="C91" s="52" t="s">
        <v>226</v>
      </c>
      <c r="D91" s="53">
        <f t="shared" ref="D91:E91" si="21">SUM(D92:D97)</f>
        <v>40000</v>
      </c>
      <c r="E91" s="53">
        <f t="shared" si="21"/>
        <v>5900</v>
      </c>
      <c r="F91" s="54">
        <f t="shared" si="0"/>
        <v>14.75</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40000</v>
      </c>
      <c r="E97" s="244">
        <v>5900</v>
      </c>
      <c r="F97" s="54">
        <f t="shared" si="0"/>
        <v>14.75</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41463</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41463</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41463</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71404792</v>
      </c>
      <c r="E124" s="53">
        <f t="shared" si="27"/>
        <v>82467955.020000011</v>
      </c>
      <c r="F124" s="54">
        <f t="shared" si="0"/>
        <v>115.49358622877861</v>
      </c>
    </row>
    <row r="125" spans="1:6" ht="12.75" customHeight="1" x14ac:dyDescent="0.2">
      <c r="A125" s="55">
        <v>661</v>
      </c>
      <c r="B125" s="88" t="s">
        <v>293</v>
      </c>
      <c r="C125" s="52" t="s">
        <v>294</v>
      </c>
      <c r="D125" s="53">
        <f t="shared" ref="D125:E125" si="28">SUM(D126:D127)</f>
        <v>71404792</v>
      </c>
      <c r="E125" s="53">
        <f t="shared" si="28"/>
        <v>82467955.020000011</v>
      </c>
      <c r="F125" s="54">
        <f t="shared" si="0"/>
        <v>115.49358622877861</v>
      </c>
    </row>
    <row r="126" spans="1:6" ht="12.75" customHeight="1" x14ac:dyDescent="0.2">
      <c r="A126" s="55">
        <v>6614</v>
      </c>
      <c r="B126" s="88" t="s">
        <v>295</v>
      </c>
      <c r="C126" s="52" t="s">
        <v>296</v>
      </c>
      <c r="D126" s="244">
        <v>67281743</v>
      </c>
      <c r="E126" s="244">
        <v>79601716.120000005</v>
      </c>
      <c r="F126" s="54">
        <f t="shared" si="0"/>
        <v>118.31101955845587</v>
      </c>
    </row>
    <row r="127" spans="1:6" ht="12.75" customHeight="1" x14ac:dyDescent="0.2">
      <c r="A127" s="55">
        <v>6615</v>
      </c>
      <c r="B127" s="88" t="s">
        <v>297</v>
      </c>
      <c r="C127" s="52" t="s">
        <v>298</v>
      </c>
      <c r="D127" s="244">
        <v>4123049</v>
      </c>
      <c r="E127" s="244">
        <v>2866238.9</v>
      </c>
      <c r="F127" s="54">
        <f t="shared" si="0"/>
        <v>69.517459045478233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11756714</v>
      </c>
      <c r="E133" s="53">
        <f t="shared" si="30"/>
        <v>12244534.560000001</v>
      </c>
      <c r="F133" s="54">
        <f t="shared" ref="F133:F223" si="31">IF(D133&lt;&gt;0,IF(E133/D133&gt;=100,"&gt;&gt;100",E133/D133*100),"-")</f>
        <v>104.14929341651077</v>
      </c>
    </row>
    <row r="134" spans="1:6" ht="24" x14ac:dyDescent="0.2">
      <c r="A134" s="55">
        <v>671</v>
      </c>
      <c r="B134" s="234" t="s">
        <v>311</v>
      </c>
      <c r="C134" s="52" t="s">
        <v>312</v>
      </c>
      <c r="D134" s="53">
        <f t="shared" ref="D134:E134" si="32">SUM(D135:D137)</f>
        <v>11756714</v>
      </c>
      <c r="E134" s="53">
        <f t="shared" si="32"/>
        <v>12244534.560000001</v>
      </c>
      <c r="F134" s="54">
        <f t="shared" si="31"/>
        <v>104.14929341651077</v>
      </c>
    </row>
    <row r="135" spans="1:6" ht="12.75" customHeight="1" x14ac:dyDescent="0.2">
      <c r="A135" s="55">
        <v>6711</v>
      </c>
      <c r="B135" s="87" t="s">
        <v>313</v>
      </c>
      <c r="C135" s="52" t="s">
        <v>314</v>
      </c>
      <c r="D135" s="244">
        <v>11756714</v>
      </c>
      <c r="E135" s="244">
        <v>12244534.560000001</v>
      </c>
      <c r="F135" s="54">
        <f t="shared" si="31"/>
        <v>104.14929341651077</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363501</v>
      </c>
      <c r="E139" s="53">
        <f t="shared" si="33"/>
        <v>221167.74</v>
      </c>
      <c r="F139" s="54">
        <f t="shared" si="31"/>
        <v>60.843777596210188</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363501</v>
      </c>
      <c r="E150" s="244">
        <v>221167.74</v>
      </c>
      <c r="F150" s="54">
        <f t="shared" si="31"/>
        <v>60.843777596210188</v>
      </c>
    </row>
    <row r="151" spans="1:6" ht="12.75" customHeight="1" x14ac:dyDescent="0.2">
      <c r="A151" s="55">
        <v>3</v>
      </c>
      <c r="B151" s="87" t="s">
        <v>345</v>
      </c>
      <c r="C151" s="52" t="s">
        <v>53</v>
      </c>
      <c r="D151" s="53">
        <f t="shared" ref="D151:E151" si="35">D152+D163+D196+D215+D224+D252+D263</f>
        <v>90697253</v>
      </c>
      <c r="E151" s="53">
        <f t="shared" si="35"/>
        <v>108394547.84</v>
      </c>
      <c r="F151" s="54">
        <f t="shared" si="31"/>
        <v>119.51249266612298</v>
      </c>
    </row>
    <row r="152" spans="1:6" ht="12.75" customHeight="1" x14ac:dyDescent="0.2">
      <c r="A152" s="55">
        <v>31</v>
      </c>
      <c r="B152" s="87" t="s">
        <v>346</v>
      </c>
      <c r="C152" s="52" t="s">
        <v>347</v>
      </c>
      <c r="D152" s="53">
        <f t="shared" ref="D152:E152" si="36">D153+D158+D159</f>
        <v>31618678</v>
      </c>
      <c r="E152" s="53">
        <f t="shared" si="36"/>
        <v>33743370.730000004</v>
      </c>
      <c r="F152" s="54">
        <f t="shared" si="31"/>
        <v>106.71973929460303</v>
      </c>
    </row>
    <row r="153" spans="1:6" ht="12.75" customHeight="1" x14ac:dyDescent="0.2">
      <c r="A153" s="55">
        <v>311</v>
      </c>
      <c r="B153" s="87" t="s">
        <v>348</v>
      </c>
      <c r="C153" s="52" t="s">
        <v>349</v>
      </c>
      <c r="D153" s="53">
        <f t="shared" ref="D153:E153" si="37">SUM(D154:D157)</f>
        <v>25885558</v>
      </c>
      <c r="E153" s="53">
        <f t="shared" si="37"/>
        <v>27462469.77</v>
      </c>
      <c r="F153" s="54">
        <f t="shared" si="31"/>
        <v>106.09185929080608</v>
      </c>
    </row>
    <row r="154" spans="1:6" ht="12.75" customHeight="1" x14ac:dyDescent="0.2">
      <c r="A154" s="55">
        <v>3111</v>
      </c>
      <c r="B154" s="87" t="s">
        <v>350</v>
      </c>
      <c r="C154" s="52" t="s">
        <v>351</v>
      </c>
      <c r="D154" s="244">
        <v>25746537</v>
      </c>
      <c r="E154" s="244">
        <v>27333873.809999999</v>
      </c>
      <c r="F154" s="54">
        <f t="shared" si="31"/>
        <v>106.16524393164019</v>
      </c>
    </row>
    <row r="155" spans="1:6" ht="12.75" customHeight="1" x14ac:dyDescent="0.2">
      <c r="A155" s="55">
        <v>3112</v>
      </c>
      <c r="B155" s="87" t="s">
        <v>352</v>
      </c>
      <c r="C155" s="52" t="s">
        <v>353</v>
      </c>
      <c r="D155" s="244">
        <v>139021</v>
      </c>
      <c r="E155" s="244">
        <v>128595.96</v>
      </c>
      <c r="F155" s="54">
        <f t="shared" si="31"/>
        <v>92.501104149732782</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1518429</v>
      </c>
      <c r="E158" s="244">
        <v>1772374.89</v>
      </c>
      <c r="F158" s="54">
        <f t="shared" si="31"/>
        <v>116.72425184187077</v>
      </c>
    </row>
    <row r="159" spans="1:6" ht="12.75" customHeight="1" x14ac:dyDescent="0.2">
      <c r="A159" s="55">
        <v>313</v>
      </c>
      <c r="B159" s="87" t="s">
        <v>360</v>
      </c>
      <c r="C159" s="52" t="s">
        <v>361</v>
      </c>
      <c r="D159" s="53">
        <f t="shared" ref="D159:E159" si="38">SUM(D160:D162)</f>
        <v>4214691</v>
      </c>
      <c r="E159" s="53">
        <f t="shared" si="38"/>
        <v>4508526.07</v>
      </c>
      <c r="F159" s="54">
        <f t="shared" si="31"/>
        <v>106.97168712961403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4214691</v>
      </c>
      <c r="E161" s="244">
        <v>4508526.07</v>
      </c>
      <c r="F161" s="54">
        <f t="shared" si="31"/>
        <v>106.97168712961403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58652741</v>
      </c>
      <c r="E163" s="53">
        <f t="shared" si="39"/>
        <v>73987503.310000002</v>
      </c>
      <c r="F163" s="54">
        <f t="shared" si="31"/>
        <v>126.14500541415448</v>
      </c>
    </row>
    <row r="164" spans="1:6" ht="12.75" customHeight="1" x14ac:dyDescent="0.2">
      <c r="A164" s="55">
        <v>321</v>
      </c>
      <c r="B164" s="87" t="s">
        <v>369</v>
      </c>
      <c r="C164" s="52" t="s">
        <v>370</v>
      </c>
      <c r="D164" s="53">
        <f t="shared" ref="D164:E164" si="40">SUM(D165:D168)</f>
        <v>1267276</v>
      </c>
      <c r="E164" s="53">
        <f t="shared" si="40"/>
        <v>1746288.5800000003</v>
      </c>
      <c r="F164" s="54">
        <f t="shared" si="31"/>
        <v>137.79859951581187</v>
      </c>
    </row>
    <row r="165" spans="1:6" ht="12.75" customHeight="1" x14ac:dyDescent="0.2">
      <c r="A165" s="55">
        <v>3211</v>
      </c>
      <c r="B165" s="87" t="s">
        <v>371</v>
      </c>
      <c r="C165" s="52" t="s">
        <v>372</v>
      </c>
      <c r="D165" s="244">
        <v>266070</v>
      </c>
      <c r="E165" s="244">
        <v>595707</v>
      </c>
      <c r="F165" s="54">
        <f t="shared" si="31"/>
        <v>223.8910812943962</v>
      </c>
    </row>
    <row r="166" spans="1:6" ht="12.75" customHeight="1" x14ac:dyDescent="0.2">
      <c r="A166" s="55">
        <v>3212</v>
      </c>
      <c r="B166" s="87" t="s">
        <v>373</v>
      </c>
      <c r="C166" s="52" t="s">
        <v>374</v>
      </c>
      <c r="D166" s="244">
        <v>866547</v>
      </c>
      <c r="E166" s="244">
        <v>969107.91</v>
      </c>
      <c r="F166" s="54">
        <f t="shared" si="31"/>
        <v>111.83558537505756</v>
      </c>
    </row>
    <row r="167" spans="1:6" ht="12.75" customHeight="1" x14ac:dyDescent="0.2">
      <c r="A167" s="55">
        <v>3213</v>
      </c>
      <c r="B167" s="87" t="s">
        <v>375</v>
      </c>
      <c r="C167" s="52" t="s">
        <v>376</v>
      </c>
      <c r="D167" s="244">
        <v>110765</v>
      </c>
      <c r="E167" s="244">
        <v>152512.06</v>
      </c>
      <c r="F167" s="54">
        <f t="shared" si="31"/>
        <v>137.68975759490814</v>
      </c>
    </row>
    <row r="168" spans="1:6" ht="12.75" customHeight="1" x14ac:dyDescent="0.2">
      <c r="A168" s="55">
        <v>3214</v>
      </c>
      <c r="B168" s="87" t="s">
        <v>377</v>
      </c>
      <c r="C168" s="52" t="s">
        <v>378</v>
      </c>
      <c r="D168" s="244">
        <v>23894</v>
      </c>
      <c r="E168" s="244">
        <v>28961.61</v>
      </c>
      <c r="F168" s="54">
        <f t="shared" si="31"/>
        <v>121.2087134845568</v>
      </c>
    </row>
    <row r="169" spans="1:6" ht="12.75" customHeight="1" x14ac:dyDescent="0.2">
      <c r="A169" s="55">
        <v>322</v>
      </c>
      <c r="B169" s="87" t="s">
        <v>379</v>
      </c>
      <c r="C169" s="52" t="s">
        <v>380</v>
      </c>
      <c r="D169" s="53">
        <f t="shared" ref="D169:E169" si="41">SUM(D170:D176)</f>
        <v>43691572</v>
      </c>
      <c r="E169" s="53">
        <f t="shared" si="41"/>
        <v>55499060.450000003</v>
      </c>
      <c r="F169" s="54">
        <f t="shared" si="31"/>
        <v>127.02463635320788</v>
      </c>
    </row>
    <row r="170" spans="1:6" ht="12.75" customHeight="1" x14ac:dyDescent="0.2">
      <c r="A170" s="55">
        <v>3221</v>
      </c>
      <c r="B170" s="87" t="s">
        <v>381</v>
      </c>
      <c r="C170" s="52" t="s">
        <v>382</v>
      </c>
      <c r="D170" s="244">
        <v>187292</v>
      </c>
      <c r="E170" s="244">
        <v>230102.16</v>
      </c>
      <c r="F170" s="54">
        <f t="shared" si="31"/>
        <v>122.85744185549837</v>
      </c>
    </row>
    <row r="171" spans="1:6" ht="12.75" customHeight="1" x14ac:dyDescent="0.2">
      <c r="A171" s="55">
        <v>3222</v>
      </c>
      <c r="B171" s="87" t="s">
        <v>383</v>
      </c>
      <c r="C171" s="52" t="s">
        <v>384</v>
      </c>
      <c r="D171" s="244">
        <v>41425367</v>
      </c>
      <c r="E171" s="244">
        <v>52088627.950000003</v>
      </c>
      <c r="F171" s="54">
        <f t="shared" si="31"/>
        <v>125.74089675536248</v>
      </c>
    </row>
    <row r="172" spans="1:6" ht="12.75" customHeight="1" x14ac:dyDescent="0.2">
      <c r="A172" s="55">
        <v>3223</v>
      </c>
      <c r="B172" s="87" t="s">
        <v>385</v>
      </c>
      <c r="C172" s="52" t="s">
        <v>386</v>
      </c>
      <c r="D172" s="244">
        <v>1714920</v>
      </c>
      <c r="E172" s="244">
        <v>2845740.32</v>
      </c>
      <c r="F172" s="54">
        <f t="shared" si="31"/>
        <v>165.94012082196252</v>
      </c>
    </row>
    <row r="173" spans="1:6" ht="12.75" customHeight="1" x14ac:dyDescent="0.2">
      <c r="A173" s="55">
        <v>3224</v>
      </c>
      <c r="B173" s="87" t="s">
        <v>387</v>
      </c>
      <c r="C173" s="52" t="s">
        <v>388</v>
      </c>
      <c r="D173" s="244">
        <v>293149</v>
      </c>
      <c r="E173" s="244">
        <v>292987.06</v>
      </c>
      <c r="F173" s="54">
        <f t="shared" si="31"/>
        <v>99.944758467536985</v>
      </c>
    </row>
    <row r="174" spans="1:6" ht="12.75" customHeight="1" x14ac:dyDescent="0.2">
      <c r="A174" s="55">
        <v>3225</v>
      </c>
      <c r="B174" s="87" t="s">
        <v>389</v>
      </c>
      <c r="C174" s="52" t="s">
        <v>390</v>
      </c>
      <c r="D174" s="244">
        <v>32695</v>
      </c>
      <c r="E174" s="244">
        <v>21039.99</v>
      </c>
      <c r="F174" s="54">
        <f t="shared" si="31"/>
        <v>64.352316868022641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38149</v>
      </c>
      <c r="E176" s="244">
        <v>20562.97</v>
      </c>
      <c r="F176" s="54">
        <f t="shared" si="31"/>
        <v>53.901727437154321</v>
      </c>
    </row>
    <row r="177" spans="1:6" ht="12.75" customHeight="1" x14ac:dyDescent="0.2">
      <c r="A177" s="55">
        <v>323</v>
      </c>
      <c r="B177" s="87" t="s">
        <v>395</v>
      </c>
      <c r="C177" s="52" t="s">
        <v>396</v>
      </c>
      <c r="D177" s="53">
        <f t="shared" ref="D177:E177" si="42">SUM(D178:D186)</f>
        <v>8797745</v>
      </c>
      <c r="E177" s="53">
        <f t="shared" si="42"/>
        <v>10848371.83</v>
      </c>
      <c r="F177" s="54">
        <f t="shared" si="31"/>
        <v>123.30855042968396</v>
      </c>
    </row>
    <row r="178" spans="1:6" ht="12.75" customHeight="1" x14ac:dyDescent="0.2">
      <c r="A178" s="55">
        <v>3231</v>
      </c>
      <c r="B178" s="87" t="s">
        <v>397</v>
      </c>
      <c r="C178" s="52" t="s">
        <v>398</v>
      </c>
      <c r="D178" s="244">
        <v>1157575</v>
      </c>
      <c r="E178" s="244">
        <v>1189049.77</v>
      </c>
      <c r="F178" s="54">
        <f t="shared" si="31"/>
        <v>102.71902641297541</v>
      </c>
    </row>
    <row r="179" spans="1:6" ht="12.75" customHeight="1" x14ac:dyDescent="0.2">
      <c r="A179" s="55">
        <v>3232</v>
      </c>
      <c r="B179" s="87" t="s">
        <v>399</v>
      </c>
      <c r="C179" s="52" t="s">
        <v>400</v>
      </c>
      <c r="D179" s="244">
        <v>592448</v>
      </c>
      <c r="E179" s="244">
        <v>1000142.4</v>
      </c>
      <c r="F179" s="54">
        <f t="shared" si="31"/>
        <v>168.815220913903</v>
      </c>
    </row>
    <row r="180" spans="1:6" ht="12.75" customHeight="1" x14ac:dyDescent="0.2">
      <c r="A180" s="55">
        <v>3233</v>
      </c>
      <c r="B180" s="87" t="s">
        <v>401</v>
      </c>
      <c r="C180" s="52" t="s">
        <v>402</v>
      </c>
      <c r="D180" s="244">
        <v>646400</v>
      </c>
      <c r="E180" s="244">
        <v>1151065.77</v>
      </c>
      <c r="F180" s="54">
        <f t="shared" si="31"/>
        <v>178.07329362623761</v>
      </c>
    </row>
    <row r="181" spans="1:6" ht="12.75" customHeight="1" x14ac:dyDescent="0.2">
      <c r="A181" s="55">
        <v>3234</v>
      </c>
      <c r="B181" s="87" t="s">
        <v>403</v>
      </c>
      <c r="C181" s="52" t="s">
        <v>404</v>
      </c>
      <c r="D181" s="244">
        <v>711722</v>
      </c>
      <c r="E181" s="244">
        <v>565023.52</v>
      </c>
      <c r="F181" s="54">
        <f t="shared" si="31"/>
        <v>79.388233046048882</v>
      </c>
    </row>
    <row r="182" spans="1:6" ht="12.75" customHeight="1" x14ac:dyDescent="0.2">
      <c r="A182" s="55">
        <v>3235</v>
      </c>
      <c r="B182" s="87" t="s">
        <v>405</v>
      </c>
      <c r="C182" s="52" t="s">
        <v>406</v>
      </c>
      <c r="D182" s="244">
        <v>720810</v>
      </c>
      <c r="E182" s="244">
        <v>724485.35</v>
      </c>
      <c r="F182" s="54">
        <f t="shared" si="31"/>
        <v>100.5098916496719</v>
      </c>
    </row>
    <row r="183" spans="1:6" ht="12.75" customHeight="1" x14ac:dyDescent="0.2">
      <c r="A183" s="55">
        <v>3236</v>
      </c>
      <c r="B183" s="87" t="s">
        <v>407</v>
      </c>
      <c r="C183" s="52" t="s">
        <v>408</v>
      </c>
      <c r="D183" s="244">
        <v>52613</v>
      </c>
      <c r="E183" s="244">
        <v>38680.9</v>
      </c>
      <c r="F183" s="54">
        <f t="shared" si="31"/>
        <v>73.519662440841614</v>
      </c>
    </row>
    <row r="184" spans="1:6" ht="12.75" customHeight="1" x14ac:dyDescent="0.2">
      <c r="A184" s="55">
        <v>3237</v>
      </c>
      <c r="B184" s="87" t="s">
        <v>409</v>
      </c>
      <c r="C184" s="52" t="s">
        <v>410</v>
      </c>
      <c r="D184" s="244">
        <v>1839597</v>
      </c>
      <c r="E184" s="244">
        <v>2347617.2200000002</v>
      </c>
      <c r="F184" s="54">
        <f t="shared" si="31"/>
        <v>127.61584303518651</v>
      </c>
    </row>
    <row r="185" spans="1:6" ht="12.75" customHeight="1" x14ac:dyDescent="0.2">
      <c r="A185" s="55">
        <v>3238</v>
      </c>
      <c r="B185" s="87" t="s">
        <v>411</v>
      </c>
      <c r="C185" s="52" t="s">
        <v>412</v>
      </c>
      <c r="D185" s="244">
        <v>70602</v>
      </c>
      <c r="E185" s="244">
        <v>62700</v>
      </c>
      <c r="F185" s="54">
        <f t="shared" si="31"/>
        <v>88.807682501912126</v>
      </c>
    </row>
    <row r="186" spans="1:6" ht="12.75" customHeight="1" x14ac:dyDescent="0.2">
      <c r="A186" s="55">
        <v>3239</v>
      </c>
      <c r="B186" s="87" t="s">
        <v>413</v>
      </c>
      <c r="C186" s="52" t="s">
        <v>414</v>
      </c>
      <c r="D186" s="244">
        <v>3005978</v>
      </c>
      <c r="E186" s="244">
        <v>3769606.9</v>
      </c>
      <c r="F186" s="54">
        <f t="shared" si="31"/>
        <v>125.40367560906967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4896148</v>
      </c>
      <c r="E188" s="53">
        <f t="shared" si="43"/>
        <v>5893782.4500000002</v>
      </c>
      <c r="F188" s="54">
        <f t="shared" si="31"/>
        <v>120.37590469078958</v>
      </c>
    </row>
    <row r="189" spans="1:6" ht="12.75" customHeight="1" x14ac:dyDescent="0.2">
      <c r="A189" s="55">
        <v>3291</v>
      </c>
      <c r="B189" s="234" t="s">
        <v>419</v>
      </c>
      <c r="C189" s="52" t="s">
        <v>420</v>
      </c>
      <c r="D189" s="244">
        <v>179739</v>
      </c>
      <c r="E189" s="244">
        <v>185104.44</v>
      </c>
      <c r="F189" s="54">
        <f t="shared" si="31"/>
        <v>102.98512843623253</v>
      </c>
    </row>
    <row r="190" spans="1:6" ht="12.75" customHeight="1" x14ac:dyDescent="0.2">
      <c r="A190" s="55">
        <v>3292</v>
      </c>
      <c r="B190" s="87" t="s">
        <v>421</v>
      </c>
      <c r="C190" s="52" t="s">
        <v>422</v>
      </c>
      <c r="D190" s="244">
        <v>337899</v>
      </c>
      <c r="E190" s="244">
        <v>347470.97</v>
      </c>
      <c r="F190" s="54">
        <f t="shared" si="31"/>
        <v>102.83279027164922</v>
      </c>
    </row>
    <row r="191" spans="1:6" ht="12.75" customHeight="1" x14ac:dyDescent="0.2">
      <c r="A191" s="55">
        <v>3293</v>
      </c>
      <c r="B191" s="87" t="s">
        <v>423</v>
      </c>
      <c r="C191" s="52" t="s">
        <v>424</v>
      </c>
      <c r="D191" s="244">
        <v>227891</v>
      </c>
      <c r="E191" s="244">
        <v>589249.75</v>
      </c>
      <c r="F191" s="54">
        <f t="shared" si="31"/>
        <v>258.56648573221406</v>
      </c>
    </row>
    <row r="192" spans="1:6" ht="12.75" customHeight="1" x14ac:dyDescent="0.2">
      <c r="A192" s="55">
        <v>3294</v>
      </c>
      <c r="B192" s="87" t="s">
        <v>425</v>
      </c>
      <c r="C192" s="52" t="s">
        <v>426</v>
      </c>
      <c r="D192" s="244">
        <v>35250</v>
      </c>
      <c r="E192" s="244">
        <v>34250</v>
      </c>
      <c r="F192" s="54">
        <f t="shared" si="31"/>
        <v>97.163120567375884</v>
      </c>
    </row>
    <row r="193" spans="1:6" ht="12.75" customHeight="1" x14ac:dyDescent="0.2">
      <c r="A193" s="55">
        <v>3295</v>
      </c>
      <c r="B193" s="87" t="s">
        <v>427</v>
      </c>
      <c r="C193" s="52" t="s">
        <v>428</v>
      </c>
      <c r="D193" s="244">
        <v>136855</v>
      </c>
      <c r="E193" s="244">
        <v>135811.54</v>
      </c>
      <c r="F193" s="54">
        <f t="shared" si="31"/>
        <v>99.237543385334845</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3978514</v>
      </c>
      <c r="E195" s="244">
        <v>4601895.75</v>
      </c>
      <c r="F195" s="54">
        <f t="shared" si="31"/>
        <v>115.66870821618322</v>
      </c>
    </row>
    <row r="196" spans="1:6" ht="12.75" customHeight="1" x14ac:dyDescent="0.2">
      <c r="A196" s="55">
        <v>34</v>
      </c>
      <c r="B196" s="234" t="s">
        <v>433</v>
      </c>
      <c r="C196" s="52" t="s">
        <v>434</v>
      </c>
      <c r="D196" s="53">
        <f t="shared" ref="D196:E196" si="44">D197+D202+D210</f>
        <v>388122</v>
      </c>
      <c r="E196" s="53">
        <f t="shared" si="44"/>
        <v>562118.44000000006</v>
      </c>
      <c r="F196" s="54">
        <f t="shared" si="31"/>
        <v>144.83034715888306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20670.78</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v>20670.78</v>
      </c>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388122</v>
      </c>
      <c r="E210" s="53">
        <f t="shared" si="47"/>
        <v>541447.66</v>
      </c>
      <c r="F210" s="54">
        <f t="shared" si="31"/>
        <v>139.50450116200577</v>
      </c>
    </row>
    <row r="211" spans="1:6" ht="12.75" customHeight="1" x14ac:dyDescent="0.2">
      <c r="A211" s="55">
        <v>3431</v>
      </c>
      <c r="B211" s="234" t="s">
        <v>463</v>
      </c>
      <c r="C211" s="52" t="s">
        <v>464</v>
      </c>
      <c r="D211" s="244">
        <v>80233</v>
      </c>
      <c r="E211" s="244">
        <v>101799.54</v>
      </c>
      <c r="F211" s="54">
        <f t="shared" si="31"/>
        <v>126.87988732815674</v>
      </c>
    </row>
    <row r="212" spans="1:6" ht="12.75" customHeight="1" x14ac:dyDescent="0.2">
      <c r="A212" s="55">
        <v>3432</v>
      </c>
      <c r="B212" s="87" t="s">
        <v>465</v>
      </c>
      <c r="C212" s="52" t="s">
        <v>466</v>
      </c>
      <c r="D212" s="244">
        <v>218239</v>
      </c>
      <c r="E212" s="244">
        <v>189934.81</v>
      </c>
      <c r="F212" s="54">
        <f t="shared" si="31"/>
        <v>87.030645301710507</v>
      </c>
    </row>
    <row r="213" spans="1:6" ht="12.75" customHeight="1" x14ac:dyDescent="0.2">
      <c r="A213" s="55">
        <v>3433</v>
      </c>
      <c r="B213" s="87" t="s">
        <v>467</v>
      </c>
      <c r="C213" s="52" t="s">
        <v>468</v>
      </c>
      <c r="D213" s="244">
        <v>44166</v>
      </c>
      <c r="E213" s="244">
        <v>26918.33</v>
      </c>
      <c r="F213" s="54">
        <f t="shared" si="31"/>
        <v>60.94808223520355</v>
      </c>
    </row>
    <row r="214" spans="1:6" ht="12.75" customHeight="1" x14ac:dyDescent="0.2">
      <c r="A214" s="55">
        <v>3434</v>
      </c>
      <c r="B214" s="87" t="s">
        <v>469</v>
      </c>
      <c r="C214" s="52" t="s">
        <v>470</v>
      </c>
      <c r="D214" s="244">
        <v>45484</v>
      </c>
      <c r="E214" s="244">
        <v>222794.98</v>
      </c>
      <c r="F214" s="54">
        <f t="shared" si="31"/>
        <v>489.83154515873713</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2000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2000</v>
      </c>
      <c r="F247" s="54" t="str">
        <f t="shared" si="61"/>
        <v>-</v>
      </c>
    </row>
    <row r="248" spans="1:6" ht="12.75" customHeight="1" x14ac:dyDescent="0.2">
      <c r="A248" s="55" t="s">
        <v>537</v>
      </c>
      <c r="B248" s="87" t="s">
        <v>199</v>
      </c>
      <c r="C248" s="52" t="s">
        <v>537</v>
      </c>
      <c r="D248" s="244"/>
      <c r="E248" s="244">
        <v>2000</v>
      </c>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37712</v>
      </c>
      <c r="E263" s="53">
        <f t="shared" si="68"/>
        <v>99555.36</v>
      </c>
      <c r="F263" s="54">
        <f t="shared" ref="F263:F267" si="69">IF(D263&lt;&gt;0,IF(E263/D263&gt;=100,"&gt;&gt;100",E263/D263*100),"-")</f>
        <v>263.98854476028851</v>
      </c>
    </row>
    <row r="264" spans="1:6" ht="12.75" customHeight="1" x14ac:dyDescent="0.2">
      <c r="A264" s="55">
        <v>381</v>
      </c>
      <c r="B264" s="87" t="s">
        <v>565</v>
      </c>
      <c r="C264" s="52" t="s">
        <v>566</v>
      </c>
      <c r="D264" s="53">
        <f t="shared" ref="D264:E264" si="70">SUM(D265:D267)</f>
        <v>10500</v>
      </c>
      <c r="E264" s="53">
        <f t="shared" si="70"/>
        <v>15000</v>
      </c>
      <c r="F264" s="54">
        <f t="shared" si="69"/>
        <v>142.85714285714286</v>
      </c>
    </row>
    <row r="265" spans="1:6" ht="12.75" customHeight="1" x14ac:dyDescent="0.2">
      <c r="A265" s="55">
        <v>3811</v>
      </c>
      <c r="B265" s="87" t="s">
        <v>567</v>
      </c>
      <c r="C265" s="52" t="s">
        <v>568</v>
      </c>
      <c r="D265" s="244">
        <v>10500</v>
      </c>
      <c r="E265" s="244">
        <v>15000</v>
      </c>
      <c r="F265" s="54">
        <f t="shared" si="69"/>
        <v>142.85714285714286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27212</v>
      </c>
      <c r="E273" s="53">
        <f t="shared" si="73"/>
        <v>84555.36</v>
      </c>
      <c r="F273" s="54">
        <f t="shared" ref="F273:F284" si="74">IF(D273&lt;&gt;0,IF(E273/D273&gt;=100,"&gt;&gt;100",E273/D273*100),"-")</f>
        <v>310.72820814346613</v>
      </c>
    </row>
    <row r="274" spans="1:6" ht="12.75" customHeight="1" x14ac:dyDescent="0.2">
      <c r="A274" s="55">
        <v>3831</v>
      </c>
      <c r="B274" s="87" t="s">
        <v>585</v>
      </c>
      <c r="C274" s="52" t="s">
        <v>586</v>
      </c>
      <c r="D274" s="244">
        <v>27212</v>
      </c>
      <c r="E274" s="244">
        <v>84555.36</v>
      </c>
      <c r="F274" s="54">
        <f t="shared" si="74"/>
        <v>310.72820814346613</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13141026</v>
      </c>
      <c r="E285" s="244">
        <v>11413523.57</v>
      </c>
      <c r="F285" s="54">
        <f t="shared" ref="F285:F296" si="76">IF(D285&lt;&gt;0,IF(E285/D285&gt;=100,"&gt;&gt;100",E285/D285*100),"-")</f>
        <v>86.854128208862846</v>
      </c>
    </row>
    <row r="286" spans="1:6" ht="12.75" customHeight="1" x14ac:dyDescent="0.2">
      <c r="A286" s="55" t="s">
        <v>606</v>
      </c>
      <c r="B286" s="87" t="s">
        <v>609</v>
      </c>
      <c r="C286" s="52" t="s">
        <v>610</v>
      </c>
      <c r="D286" s="244">
        <v>11413523</v>
      </c>
      <c r="E286" s="244">
        <v>13032835.35</v>
      </c>
      <c r="F286" s="54">
        <f t="shared" si="76"/>
        <v>114.18766449237452</v>
      </c>
    </row>
    <row r="287" spans="1:6" ht="12.75" customHeight="1" x14ac:dyDescent="0.2">
      <c r="A287" s="55" t="s">
        <v>606</v>
      </c>
      <c r="B287" s="87" t="s">
        <v>611</v>
      </c>
      <c r="C287" s="52" t="s">
        <v>612</v>
      </c>
      <c r="D287" s="53">
        <f t="shared" ref="D287:E287" si="77">IF(D286&gt;=D285,D286-D285,0)</f>
        <v>0</v>
      </c>
      <c r="E287" s="53">
        <f t="shared" si="77"/>
        <v>1619311.7799999993</v>
      </c>
      <c r="F287" s="54" t="str">
        <f t="shared" si="76"/>
        <v>-</v>
      </c>
    </row>
    <row r="288" spans="1:6" ht="12.75" customHeight="1" x14ac:dyDescent="0.2">
      <c r="A288" s="55" t="s">
        <v>606</v>
      </c>
      <c r="B288" s="87" t="s">
        <v>613</v>
      </c>
      <c r="C288" s="52" t="s">
        <v>614</v>
      </c>
      <c r="D288" s="53">
        <f t="shared" ref="D288:E288" si="78">IF(D285&gt;=D286,D285-D286,0)</f>
        <v>1727503</v>
      </c>
      <c r="E288" s="53">
        <f t="shared" si="78"/>
        <v>0</v>
      </c>
      <c r="F288" s="54">
        <f t="shared" si="76"/>
        <v>0</v>
      </c>
    </row>
    <row r="289" spans="1:6" ht="12.75" customHeight="1" x14ac:dyDescent="0.2">
      <c r="A289" s="55" t="s">
        <v>606</v>
      </c>
      <c r="B289" s="87" t="s">
        <v>615</v>
      </c>
      <c r="C289" s="52" t="s">
        <v>616</v>
      </c>
      <c r="D289" s="53">
        <f t="shared" ref="D289:E289" si="79">D151-D287+D288</f>
        <v>92424756</v>
      </c>
      <c r="E289" s="53">
        <f t="shared" si="79"/>
        <v>106775236.06</v>
      </c>
      <c r="F289" s="54">
        <f t="shared" si="76"/>
        <v>115.52666264003986</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4639118</v>
      </c>
      <c r="E291" s="53">
        <f>IF(E289&gt;=E6,E289-E6,0)</f>
        <v>5140673.2599999905</v>
      </c>
      <c r="F291" s="54">
        <f t="shared" si="76"/>
        <v>110.81143570825296</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10912712</v>
      </c>
      <c r="E294" s="244">
        <v>15170995.35</v>
      </c>
      <c r="F294" s="54">
        <f t="shared" si="76"/>
        <v>139.02131156764696</v>
      </c>
    </row>
    <row r="295" spans="1:6" ht="24" x14ac:dyDescent="0.2">
      <c r="A295" s="55">
        <v>9661</v>
      </c>
      <c r="B295" s="87" t="s">
        <v>627</v>
      </c>
      <c r="C295" s="52" t="s">
        <v>628</v>
      </c>
      <c r="D295" s="244">
        <v>10912712</v>
      </c>
      <c r="E295" s="244">
        <v>15170995.35</v>
      </c>
      <c r="F295" s="54">
        <f t="shared" si="76"/>
        <v>139.02131156764696</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2747759</v>
      </c>
      <c r="E350" s="53">
        <f t="shared" si="95"/>
        <v>2251793.13</v>
      </c>
      <c r="F350" s="54">
        <f t="shared" si="81"/>
        <v>81.950168482752673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2747759</v>
      </c>
      <c r="E363" s="53">
        <f t="shared" si="99"/>
        <v>2251793.13</v>
      </c>
      <c r="F363" s="54">
        <f t="shared" si="81"/>
        <v>81.950168482752673</v>
      </c>
    </row>
    <row r="364" spans="1:6" ht="12.75" customHeight="1" x14ac:dyDescent="0.2">
      <c r="A364" s="55">
        <v>421</v>
      </c>
      <c r="B364" s="87" t="s">
        <v>756</v>
      </c>
      <c r="C364" s="52" t="s">
        <v>757</v>
      </c>
      <c r="D364" s="53">
        <f t="shared" ref="D364:E364" si="100">SUM(D365:D368)</f>
        <v>33890</v>
      </c>
      <c r="E364" s="53">
        <f t="shared" si="100"/>
        <v>0</v>
      </c>
      <c r="F364" s="54">
        <f t="shared" si="81"/>
        <v>0</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33890</v>
      </c>
      <c r="E366" s="244"/>
      <c r="F366" s="54">
        <f t="shared" si="81"/>
        <v>0</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1574471</v>
      </c>
      <c r="E369" s="53">
        <f t="shared" si="101"/>
        <v>2051355.53</v>
      </c>
      <c r="F369" s="54">
        <f t="shared" si="81"/>
        <v>130.28855596578154</v>
      </c>
    </row>
    <row r="370" spans="1:6" ht="12.75" customHeight="1" x14ac:dyDescent="0.2">
      <c r="A370" s="55">
        <v>4221</v>
      </c>
      <c r="B370" s="87" t="s">
        <v>672</v>
      </c>
      <c r="C370" s="52" t="s">
        <v>764</v>
      </c>
      <c r="D370" s="244">
        <v>68574</v>
      </c>
      <c r="E370" s="244">
        <v>232182.85</v>
      </c>
      <c r="F370" s="54">
        <f t="shared" si="81"/>
        <v>338.58729255986236</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v>20912</v>
      </c>
      <c r="F372" s="54" t="str">
        <f t="shared" si="81"/>
        <v>-</v>
      </c>
    </row>
    <row r="373" spans="1:6" ht="12.75" customHeight="1" x14ac:dyDescent="0.2">
      <c r="A373" s="55">
        <v>4224</v>
      </c>
      <c r="B373" s="87" t="s">
        <v>678</v>
      </c>
      <c r="C373" s="52" t="s">
        <v>768</v>
      </c>
      <c r="D373" s="244">
        <v>314540</v>
      </c>
      <c r="E373" s="244">
        <v>312550.40000000002</v>
      </c>
      <c r="F373" s="54">
        <f t="shared" si="81"/>
        <v>99.36745723914288</v>
      </c>
    </row>
    <row r="374" spans="1:6" ht="12.75" customHeight="1" x14ac:dyDescent="0.2">
      <c r="A374" s="55">
        <v>4225</v>
      </c>
      <c r="B374" s="87" t="s">
        <v>680</v>
      </c>
      <c r="C374" s="52" t="s">
        <v>769</v>
      </c>
      <c r="D374" s="244">
        <v>1175547</v>
      </c>
      <c r="E374" s="244">
        <v>23558.44</v>
      </c>
      <c r="F374" s="54">
        <f t="shared" si="81"/>
        <v>2.0040406721296553</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15810</v>
      </c>
      <c r="E376" s="244">
        <v>1462151.84</v>
      </c>
      <c r="F376" s="54">
        <f t="shared" si="81"/>
        <v>9248.2722327640749</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1139398</v>
      </c>
      <c r="E378" s="53">
        <f t="shared" si="102"/>
        <v>200437.6</v>
      </c>
      <c r="F378" s="54">
        <f t="shared" si="81"/>
        <v>17.591535179103353</v>
      </c>
    </row>
    <row r="379" spans="1:6" ht="12.75" customHeight="1" x14ac:dyDescent="0.2">
      <c r="A379" s="55">
        <v>4231</v>
      </c>
      <c r="B379" s="87" t="s">
        <v>690</v>
      </c>
      <c r="C379" s="52" t="s">
        <v>775</v>
      </c>
      <c r="D379" s="244">
        <v>1139398</v>
      </c>
      <c r="E379" s="244">
        <v>200437.6</v>
      </c>
      <c r="F379" s="54">
        <f t="shared" si="81"/>
        <v>17.591535179103353</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2747759</v>
      </c>
      <c r="E408" s="53">
        <f t="shared" si="111"/>
        <v>2251793.13</v>
      </c>
      <c r="F408" s="54">
        <f t="shared" si="81"/>
        <v>81.950168482752673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87785638</v>
      </c>
      <c r="E412" s="53">
        <f>E6+E298</f>
        <v>101634562.80000001</v>
      </c>
      <c r="F412" s="54">
        <f t="shared" si="81"/>
        <v>115.77584342441074</v>
      </c>
    </row>
    <row r="413" spans="1:6" ht="12.75" customHeight="1" x14ac:dyDescent="0.2">
      <c r="A413" s="55" t="s">
        <v>606</v>
      </c>
      <c r="B413" s="87" t="s">
        <v>829</v>
      </c>
      <c r="C413" s="52" t="s">
        <v>830</v>
      </c>
      <c r="D413" s="53">
        <f t="shared" ref="D413:E413" si="112">D289+D350</f>
        <v>95172515</v>
      </c>
      <c r="E413" s="53">
        <f t="shared" si="112"/>
        <v>109027029.19</v>
      </c>
      <c r="F413" s="54">
        <f t="shared" si="81"/>
        <v>114.55726392225738</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7386877</v>
      </c>
      <c r="E415" s="53">
        <f t="shared" si="114"/>
        <v>7392466.3899999857</v>
      </c>
      <c r="F415" s="54">
        <f t="shared" si="81"/>
        <v>100.07566648260131</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10912712</v>
      </c>
      <c r="E418" s="64">
        <f t="shared" si="117"/>
        <v>15170995.35</v>
      </c>
      <c r="F418" s="59">
        <f t="shared" si="81"/>
        <v>139.02131156764696</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9955000</v>
      </c>
      <c r="E420" s="53">
        <f t="shared" si="118"/>
        <v>8495000</v>
      </c>
      <c r="F420" s="54">
        <f t="shared" ref="F420:F647" si="119">IF(D420&lt;&gt;0,IF(E420/D420&gt;=100,"&gt;&gt;100",E420/D420*100),"-")</f>
        <v>85.334003013561016</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9955000</v>
      </c>
      <c r="E484" s="53">
        <f t="shared" si="137"/>
        <v>8495000</v>
      </c>
      <c r="F484" s="54">
        <f t="shared" si="119"/>
        <v>85.334003013561016</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9955000</v>
      </c>
      <c r="E495" s="53">
        <f t="shared" si="140"/>
        <v>8495000</v>
      </c>
      <c r="F495" s="54">
        <f t="shared" si="119"/>
        <v>85.334003013561016</v>
      </c>
    </row>
    <row r="496" spans="1:6" ht="12.75" customHeight="1" x14ac:dyDescent="0.2">
      <c r="A496" s="55">
        <v>8443</v>
      </c>
      <c r="B496" s="87" t="s">
        <v>996</v>
      </c>
      <c r="C496" s="52" t="s">
        <v>997</v>
      </c>
      <c r="D496" s="244">
        <v>9955000</v>
      </c>
      <c r="E496" s="244">
        <v>8495000</v>
      </c>
      <c r="F496" s="54">
        <f t="shared" si="119"/>
        <v>85.334003013561016</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6320000</v>
      </c>
      <c r="E528" s="53">
        <f t="shared" si="148"/>
        <v>8495000</v>
      </c>
      <c r="F528" s="54">
        <f t="shared" si="119"/>
        <v>134.4145569620253</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6320000</v>
      </c>
      <c r="E593" s="53">
        <f t="shared" si="167"/>
        <v>8495000</v>
      </c>
      <c r="F593" s="54">
        <f t="shared" si="119"/>
        <v>134.4145569620253</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6320000</v>
      </c>
      <c r="E605" s="53">
        <f t="shared" si="171"/>
        <v>8495000</v>
      </c>
      <c r="F605" s="54">
        <f t="shared" si="119"/>
        <v>134.4145569620253</v>
      </c>
    </row>
    <row r="606" spans="1:6" ht="24" x14ac:dyDescent="0.2">
      <c r="A606" s="55">
        <v>5443</v>
      </c>
      <c r="B606" s="87" t="s">
        <v>1207</v>
      </c>
      <c r="C606" s="52" t="s">
        <v>1208</v>
      </c>
      <c r="D606" s="244">
        <v>6320000</v>
      </c>
      <c r="E606" s="244">
        <v>8495000</v>
      </c>
      <c r="F606" s="54">
        <f t="shared" si="119"/>
        <v>134.4145569620253</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3635000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97740638</v>
      </c>
      <c r="E639" s="53">
        <f t="shared" si="180"/>
        <v>110129562.80000001</v>
      </c>
      <c r="F639" s="54">
        <f t="shared" si="119"/>
        <v>112.67530584361442</v>
      </c>
    </row>
    <row r="640" spans="1:6" ht="12.75" customHeight="1" x14ac:dyDescent="0.2">
      <c r="A640" s="55" t="s">
        <v>606</v>
      </c>
      <c r="B640" s="87" t="s">
        <v>1275</v>
      </c>
      <c r="C640" s="52" t="s">
        <v>1276</v>
      </c>
      <c r="D640" s="53">
        <f t="shared" ref="D640:E640" si="181">D413+D528</f>
        <v>101492515</v>
      </c>
      <c r="E640" s="53">
        <f t="shared" si="181"/>
        <v>117522029.19</v>
      </c>
      <c r="F640" s="54">
        <f t="shared" si="119"/>
        <v>115.79378951245813</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3751877</v>
      </c>
      <c r="E642" s="53">
        <f t="shared" si="183"/>
        <v>7392466.3899999857</v>
      </c>
      <c r="F642" s="54">
        <f t="shared" si="119"/>
        <v>197.03381507442771</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3751877</v>
      </c>
      <c r="E646" s="53">
        <f t="shared" si="187"/>
        <v>7392466.3899999857</v>
      </c>
      <c r="F646" s="54">
        <f t="shared" si="119"/>
        <v>197.03381507442771</v>
      </c>
    </row>
    <row r="647" spans="1:6" ht="24" x14ac:dyDescent="0.2">
      <c r="A647" s="57" t="s">
        <v>1289</v>
      </c>
      <c r="B647" s="235" t="s">
        <v>1290</v>
      </c>
      <c r="C647" s="58" t="s">
        <v>1289</v>
      </c>
      <c r="D647" s="245">
        <v>128950</v>
      </c>
      <c r="E647" s="245"/>
      <c r="F647" s="59">
        <f t="shared" si="119"/>
        <v>0</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3526920</v>
      </c>
      <c r="E649" s="244">
        <v>9232969</v>
      </c>
      <c r="F649" s="54">
        <f t="shared" ref="F649:F724" si="188">IF(D649&lt;&gt;0,IF(E649/D649&gt;=100,"&gt;&gt;100",E649/D649*100),"-")</f>
        <v>261.78560897326844</v>
      </c>
    </row>
    <row r="650" spans="1:6" ht="12.75" customHeight="1" x14ac:dyDescent="0.2">
      <c r="A650" s="55" t="s">
        <v>1294</v>
      </c>
      <c r="B650" s="87" t="s">
        <v>1295</v>
      </c>
      <c r="C650" s="52" t="s">
        <v>1294</v>
      </c>
      <c r="D650" s="244">
        <v>195585247</v>
      </c>
      <c r="E650" s="244">
        <v>185610561.27000001</v>
      </c>
      <c r="F650" s="54">
        <f t="shared" si="188"/>
        <v>94.900082760332126</v>
      </c>
    </row>
    <row r="651" spans="1:6" ht="12.75" customHeight="1" x14ac:dyDescent="0.2">
      <c r="A651" s="55" t="s">
        <v>1296</v>
      </c>
      <c r="B651" s="87" t="s">
        <v>1297</v>
      </c>
      <c r="C651" s="52" t="s">
        <v>1296</v>
      </c>
      <c r="D651" s="244">
        <v>189879198</v>
      </c>
      <c r="E651" s="244">
        <v>188354115.03</v>
      </c>
      <c r="F651" s="54">
        <f t="shared" si="188"/>
        <v>99.196814087028102</v>
      </c>
    </row>
    <row r="652" spans="1:6" ht="24" x14ac:dyDescent="0.2">
      <c r="A652" s="55">
        <v>11</v>
      </c>
      <c r="B652" s="87" t="s">
        <v>1298</v>
      </c>
      <c r="C652" s="52" t="s">
        <v>1299</v>
      </c>
      <c r="D652" s="53">
        <f t="shared" ref="D652:E652" si="189">+D649+D650-D651</f>
        <v>9232969</v>
      </c>
      <c r="E652" s="53">
        <f t="shared" si="189"/>
        <v>6489415.2400000095</v>
      </c>
      <c r="F652" s="54">
        <f t="shared" si="188"/>
        <v>70.285248872816638</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199</v>
      </c>
      <c r="E654" s="266">
        <v>210</v>
      </c>
      <c r="F654" s="54">
        <f t="shared" si="188"/>
        <v>105.52763819095476</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164</v>
      </c>
      <c r="E656" s="266">
        <v>164</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v>3904</v>
      </c>
      <c r="E676" s="244"/>
      <c r="F676" s="54">
        <f t="shared" si="188"/>
        <v>0</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24000</v>
      </c>
      <c r="E716" s="244">
        <v>54001.54</v>
      </c>
      <c r="F716" s="54">
        <f t="shared" si="188"/>
        <v>225.00641666666667</v>
      </c>
    </row>
    <row r="717" spans="1:6" ht="12.75" customHeight="1" x14ac:dyDescent="0.2">
      <c r="A717" s="55">
        <v>31215</v>
      </c>
      <c r="B717" s="87" t="s">
        <v>1411</v>
      </c>
      <c r="C717" s="52" t="s">
        <v>1412</v>
      </c>
      <c r="D717" s="244">
        <v>57215</v>
      </c>
      <c r="E717" s="244">
        <v>110286.72</v>
      </c>
      <c r="F717" s="54">
        <f t="shared" si="188"/>
        <v>192.75840251682251</v>
      </c>
    </row>
    <row r="718" spans="1:6" ht="12.75" customHeight="1" x14ac:dyDescent="0.2">
      <c r="A718" s="55">
        <v>32121</v>
      </c>
      <c r="B718" s="87" t="s">
        <v>1413</v>
      </c>
      <c r="C718" s="52" t="s">
        <v>1414</v>
      </c>
      <c r="D718" s="244">
        <v>866547</v>
      </c>
      <c r="E718" s="244">
        <v>969107.91</v>
      </c>
      <c r="F718" s="54">
        <f t="shared" si="188"/>
        <v>111.83558537505756</v>
      </c>
    </row>
    <row r="719" spans="1:6" ht="12.75" customHeight="1" x14ac:dyDescent="0.2">
      <c r="A719" s="55" t="s">
        <v>1415</v>
      </c>
      <c r="B719" s="87" t="s">
        <v>1416</v>
      </c>
      <c r="C719" s="52" t="s">
        <v>1415</v>
      </c>
      <c r="D719" s="244">
        <v>240797</v>
      </c>
      <c r="E719" s="244">
        <v>235944.88</v>
      </c>
      <c r="F719" s="54">
        <f t="shared" si="188"/>
        <v>97.984974895866657</v>
      </c>
    </row>
    <row r="720" spans="1:6" ht="12.75" customHeight="1" x14ac:dyDescent="0.2">
      <c r="A720" s="55" t="s">
        <v>1417</v>
      </c>
      <c r="B720" s="87" t="s">
        <v>1418</v>
      </c>
      <c r="C720" s="52" t="s">
        <v>1417</v>
      </c>
      <c r="D720" s="244">
        <v>52613</v>
      </c>
      <c r="E720" s="244">
        <v>38680.9</v>
      </c>
      <c r="F720" s="54">
        <f t="shared" si="188"/>
        <v>73.519662440841614</v>
      </c>
    </row>
    <row r="721" spans="1:6" ht="12.75" customHeight="1" x14ac:dyDescent="0.2">
      <c r="A721" s="55" t="s">
        <v>1419</v>
      </c>
      <c r="B721" s="87" t="s">
        <v>1420</v>
      </c>
      <c r="C721" s="52" t="s">
        <v>1419</v>
      </c>
      <c r="D721" s="244">
        <v>121440</v>
      </c>
      <c r="E721" s="244">
        <v>104152.82</v>
      </c>
      <c r="F721" s="54">
        <f t="shared" si="188"/>
        <v>85.764838603425559</v>
      </c>
    </row>
    <row r="722" spans="1:6" ht="12.75" customHeight="1" x14ac:dyDescent="0.2">
      <c r="A722" s="55" t="s">
        <v>1421</v>
      </c>
      <c r="B722" s="87" t="s">
        <v>1422</v>
      </c>
      <c r="C722" s="52" t="s">
        <v>1421</v>
      </c>
      <c r="D722" s="244">
        <v>15432</v>
      </c>
      <c r="E722" s="244">
        <v>16004.51</v>
      </c>
      <c r="F722" s="54">
        <f t="shared" si="188"/>
        <v>103.7098885432867</v>
      </c>
    </row>
    <row r="723" spans="1:6" ht="12.75" customHeight="1" x14ac:dyDescent="0.2">
      <c r="A723" s="55" t="s">
        <v>1423</v>
      </c>
      <c r="B723" s="87" t="s">
        <v>1424</v>
      </c>
      <c r="C723" s="52" t="s">
        <v>1423</v>
      </c>
      <c r="D723" s="244">
        <v>567848</v>
      </c>
      <c r="E723" s="244">
        <v>714013.99</v>
      </c>
      <c r="F723" s="54">
        <f t="shared" si="188"/>
        <v>125.74033720291344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179739</v>
      </c>
      <c r="E725" s="244">
        <v>185104.44</v>
      </c>
      <c r="F725" s="54">
        <f t="shared" ref="F725:F979" si="190">IF(D725&lt;&gt;0,IF(E725/D725&gt;=100,"&gt;&gt;100",E725/D725*100),"-")</f>
        <v>102.98512843623253</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v>20670.78</v>
      </c>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v>8495000</v>
      </c>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v>6320000</v>
      </c>
      <c r="E953" s="244">
        <v>8495000</v>
      </c>
      <c r="F953" s="54">
        <f t="shared" si="190"/>
        <v>134.4145569620253</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5" workbookViewId="0">
      <selection activeCell="K262" sqref="K26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162430413</v>
      </c>
      <c r="E6" s="231">
        <f t="shared" si="0"/>
        <v>168324300.54000002</v>
      </c>
      <c r="F6" s="232">
        <f t="shared" ref="F6:F260" si="1">IF(D6&gt;0,IF(E6/D6&gt;=100,"&gt;&gt;100",E6/D6*100),"-")</f>
        <v>103.62856156746953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135920974</v>
      </c>
      <c r="E7" s="106">
        <f t="shared" si="2"/>
        <v>143125037.11000001</v>
      </c>
      <c r="F7" s="95">
        <f t="shared" si="1"/>
        <v>105.3001850251603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64744292</v>
      </c>
      <c r="E8" s="106">
        <f>E9+E10-E11</f>
        <v>63828081.739999995</v>
      </c>
      <c r="F8" s="95">
        <f t="shared" si="1"/>
        <v>98.584878710234406</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64598054</v>
      </c>
      <c r="E9" s="249">
        <v>63727938.909999996</v>
      </c>
      <c r="F9" s="95">
        <f t="shared" si="1"/>
        <v>98.653032040253095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146238</v>
      </c>
      <c r="E10" s="249">
        <v>100142.83</v>
      </c>
      <c r="F10" s="95">
        <f t="shared" si="1"/>
        <v>68.479348732887487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34169530</v>
      </c>
      <c r="E12" s="106">
        <f t="shared" si="3"/>
        <v>35696556.870000005</v>
      </c>
      <c r="F12" s="95">
        <f t="shared" si="1"/>
        <v>104.46897241489714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15842221</v>
      </c>
      <c r="E13" s="106">
        <f t="shared" si="4"/>
        <v>16663568.219999995</v>
      </c>
      <c r="F13" s="95">
        <f t="shared" si="1"/>
        <v>105.18454590426427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41549629</v>
      </c>
      <c r="E15" s="249">
        <v>43227879.979999997</v>
      </c>
      <c r="F15" s="95">
        <f t="shared" si="1"/>
        <v>104.03914793077935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592608</v>
      </c>
      <c r="E16" s="249">
        <v>592607.73</v>
      </c>
      <c r="F16" s="95">
        <f t="shared" si="1"/>
        <v>99.999954438684597</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26300016</v>
      </c>
      <c r="E18" s="249">
        <v>27156919.489999998</v>
      </c>
      <c r="F18" s="95">
        <f t="shared" si="1"/>
        <v>103.25818619273844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14933698</v>
      </c>
      <c r="E19" s="106">
        <f t="shared" si="5"/>
        <v>15848664.81000001</v>
      </c>
      <c r="F19" s="95">
        <f t="shared" si="1"/>
        <v>106.12686027265323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4647560</v>
      </c>
      <c r="E20" s="249">
        <v>4862808.99</v>
      </c>
      <c r="F20" s="95">
        <f t="shared" si="1"/>
        <v>104.63144079904293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11662920</v>
      </c>
      <c r="E23" s="249">
        <v>11748317.42</v>
      </c>
      <c r="F23" s="95">
        <f t="shared" si="1"/>
        <v>100.73221303069899</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36557621</v>
      </c>
      <c r="E24" s="249">
        <v>37714763.270000003</v>
      </c>
      <c r="F24" s="95">
        <f t="shared" si="1"/>
        <v>103.16525593938404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2619388</v>
      </c>
      <c r="E26" s="249">
        <v>3061255.57</v>
      </c>
      <c r="F26" s="95">
        <f t="shared" si="1"/>
        <v>116.86911484667411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40553791</v>
      </c>
      <c r="E28" s="249">
        <v>41538480.439999998</v>
      </c>
      <c r="F28" s="95">
        <f t="shared" si="1"/>
        <v>102.42810700484203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2121470</v>
      </c>
      <c r="E29" s="106">
        <f t="shared" si="6"/>
        <v>1970486.1799999997</v>
      </c>
      <c r="F29" s="95">
        <f t="shared" si="1"/>
        <v>92.883056559838209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4622552</v>
      </c>
      <c r="E30" s="249">
        <v>4776763.05</v>
      </c>
      <c r="F30" s="95">
        <f t="shared" si="1"/>
        <v>103.33605873984759</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2501082</v>
      </c>
      <c r="E34" s="249">
        <v>2806276.87</v>
      </c>
      <c r="F34" s="95">
        <f t="shared" si="1"/>
        <v>112.20251355213465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321924</v>
      </c>
      <c r="E35" s="106">
        <f t="shared" si="7"/>
        <v>321924.07</v>
      </c>
      <c r="F35" s="95">
        <f t="shared" si="1"/>
        <v>100.00002174426261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321924</v>
      </c>
      <c r="E36" s="249">
        <v>321924.07</v>
      </c>
      <c r="F36" s="95">
        <f t="shared" si="1"/>
        <v>100.00002174426261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950217</v>
      </c>
      <c r="E41" s="106">
        <f t="shared" si="8"/>
        <v>891913.58999999985</v>
      </c>
      <c r="F41" s="95">
        <f t="shared" si="1"/>
        <v>93.864200493150491</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2190080</v>
      </c>
      <c r="E42" s="249">
        <v>2190079.5099999998</v>
      </c>
      <c r="F42" s="95">
        <f t="shared" si="1"/>
        <v>99.999977626388073</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1239863</v>
      </c>
      <c r="E44" s="249">
        <v>1298165.92</v>
      </c>
      <c r="F44" s="95">
        <f t="shared" si="1"/>
        <v>104.70236792290761</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1217272</v>
      </c>
      <c r="E52" s="106">
        <f t="shared" si="10"/>
        <v>1614543.9700000002</v>
      </c>
      <c r="F52" s="95">
        <f t="shared" si="1"/>
        <v>132.63625303136851</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1217272</v>
      </c>
      <c r="E53" s="249">
        <v>1614543.97</v>
      </c>
      <c r="F53" s="95">
        <f t="shared" si="1"/>
        <v>132.63625303136851</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919078</v>
      </c>
      <c r="E54" s="249">
        <v>929989.94</v>
      </c>
      <c r="F54" s="95">
        <f t="shared" si="1"/>
        <v>101.18727028609105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919078</v>
      </c>
      <c r="E55" s="249">
        <v>929989.94</v>
      </c>
      <c r="F55" s="95">
        <f t="shared" si="1"/>
        <v>101.18727028609105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2009885</v>
      </c>
      <c r="E56" s="106">
        <f t="shared" si="11"/>
        <v>285500</v>
      </c>
      <c r="F56" s="95">
        <f t="shared" si="1"/>
        <v>14.204792811529018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1719982</v>
      </c>
      <c r="E57" s="249"/>
      <c r="F57" s="95">
        <f t="shared" si="1"/>
        <v>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44903</v>
      </c>
      <c r="E58" s="249">
        <v>40500</v>
      </c>
      <c r="F58" s="95">
        <f t="shared" si="1"/>
        <v>90.194419081130434</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245000</v>
      </c>
      <c r="E62" s="249">
        <v>245000</v>
      </c>
      <c r="F62" s="95">
        <f t="shared" si="1"/>
        <v>100</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33779995</v>
      </c>
      <c r="E63" s="106">
        <f t="shared" si="12"/>
        <v>41700354.530000001</v>
      </c>
      <c r="F63" s="95">
        <f t="shared" si="1"/>
        <v>123.44689373103814</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2451561</v>
      </c>
      <c r="E64" s="249">
        <v>2474000.9700000002</v>
      </c>
      <c r="F64" s="95">
        <f t="shared" si="1"/>
        <v>100.91533394437261</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11413524</v>
      </c>
      <c r="E65" s="249">
        <v>13032835.35</v>
      </c>
      <c r="F65" s="95">
        <f t="shared" si="1"/>
        <v>114.18765448778134</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19914910</v>
      </c>
      <c r="E67" s="249">
        <v>26193518.210000001</v>
      </c>
      <c r="F67" s="95">
        <f t="shared" si="1"/>
        <v>131.52717340926975</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26509439</v>
      </c>
      <c r="E68" s="106">
        <f t="shared" si="13"/>
        <v>25199263.43</v>
      </c>
      <c r="F68" s="95">
        <f t="shared" si="1"/>
        <v>95.057701636009725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9232969</v>
      </c>
      <c r="E69" s="106">
        <f t="shared" si="14"/>
        <v>6489415.2399999993</v>
      </c>
      <c r="F69" s="95">
        <f t="shared" si="1"/>
        <v>70.285248872816524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9223747</v>
      </c>
      <c r="E70" s="106">
        <f t="shared" si="15"/>
        <v>6480794.5199999996</v>
      </c>
      <c r="F70" s="95">
        <f t="shared" si="1"/>
        <v>70.262058575544188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9223747</v>
      </c>
      <c r="E72" s="249">
        <v>6480794.5199999996</v>
      </c>
      <c r="F72" s="95">
        <f t="shared" si="1"/>
        <v>70.262058575544188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9222</v>
      </c>
      <c r="E76" s="249">
        <v>8620.7199999999993</v>
      </c>
      <c r="F76" s="95">
        <f t="shared" si="1"/>
        <v>93.479939275645179</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4244999</v>
      </c>
      <c r="E78" s="106">
        <f>E79+SUM(E82:E84)-E85+E86</f>
        <v>1237209.42</v>
      </c>
      <c r="F78" s="95">
        <f t="shared" si="1"/>
        <v>29.145105098964684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39197</v>
      </c>
      <c r="E83" s="249">
        <v>42715.35</v>
      </c>
      <c r="F83" s="95">
        <f t="shared" si="1"/>
        <v>108.97606959716303</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554410</v>
      </c>
      <c r="E84" s="249">
        <v>437171.37</v>
      </c>
      <c r="F84" s="95">
        <f t="shared" si="1"/>
        <v>78.853442398225141</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3651392</v>
      </c>
      <c r="E86" s="249">
        <v>757322.7</v>
      </c>
      <c r="F86" s="95">
        <f t="shared" si="1"/>
        <v>20.740657261668975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12902521</v>
      </c>
      <c r="E146" s="106">
        <f t="shared" si="26"/>
        <v>17472638.77</v>
      </c>
      <c r="F146" s="95">
        <f t="shared" si="1"/>
        <v>135.42034746542944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12902521</v>
      </c>
      <c r="E160" s="249">
        <v>17472638.77</v>
      </c>
      <c r="F160" s="95">
        <f t="shared" si="1"/>
        <v>135.42034746542944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128950</v>
      </c>
      <c r="E170" s="106">
        <f t="shared" si="29"/>
        <v>0</v>
      </c>
      <c r="F170" s="95">
        <f t="shared" si="1"/>
        <v>0</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128950</v>
      </c>
      <c r="E171" s="249"/>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162430413</v>
      </c>
      <c r="E175" s="106">
        <f t="shared" si="30"/>
        <v>168324300.53999999</v>
      </c>
      <c r="F175" s="95">
        <f t="shared" si="1"/>
        <v>103.62856156746952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32534575</v>
      </c>
      <c r="E176" s="106">
        <f t="shared" si="31"/>
        <v>35464683.769999996</v>
      </c>
      <c r="F176" s="95">
        <f t="shared" si="1"/>
        <v>109.00613814687912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17888934</v>
      </c>
      <c r="E177" s="106">
        <f t="shared" si="32"/>
        <v>24854826.129999999</v>
      </c>
      <c r="F177" s="95">
        <f t="shared" si="1"/>
        <v>138.93967147511418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1814126</v>
      </c>
      <c r="E178" s="249">
        <v>1937005.34</v>
      </c>
      <c r="F178" s="95">
        <f t="shared" si="1"/>
        <v>106.77347328686099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15677428</v>
      </c>
      <c r="E179" s="249">
        <v>22428123.800000001</v>
      </c>
      <c r="F179" s="95">
        <f t="shared" si="1"/>
        <v>143.05997004100416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397380</v>
      </c>
      <c r="E188" s="249">
        <v>489696.99</v>
      </c>
      <c r="F188" s="95">
        <f t="shared" si="1"/>
        <v>123.23141325683224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1162776</v>
      </c>
      <c r="E189" s="249">
        <v>1146795.04</v>
      </c>
      <c r="F189" s="95">
        <f t="shared" si="1"/>
        <v>98.625620067837659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4677550</v>
      </c>
      <c r="E206" s="106">
        <f t="shared" si="37"/>
        <v>707990.78</v>
      </c>
      <c r="F206" s="95">
        <f t="shared" si="1"/>
        <v>15.13593184466227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4677550</v>
      </c>
      <c r="E207" s="106">
        <f t="shared" si="38"/>
        <v>707990.78</v>
      </c>
      <c r="F207" s="95">
        <f t="shared" si="1"/>
        <v>15.13593184466227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4677550</v>
      </c>
      <c r="E212" s="249">
        <v>707990.78</v>
      </c>
      <c r="F212" s="95">
        <f t="shared" si="1"/>
        <v>15.13593184466227</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8805315</v>
      </c>
      <c r="E234" s="106">
        <f t="shared" si="40"/>
        <v>8755071.8200000003</v>
      </c>
      <c r="F234" s="95">
        <f t="shared" si="1"/>
        <v>99.429399402519962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8805315</v>
      </c>
      <c r="E236" s="249">
        <v>8755071.8200000003</v>
      </c>
      <c r="F236" s="95">
        <f t="shared" si="1"/>
        <v>99.429399402519962</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129895838</v>
      </c>
      <c r="E237" s="106">
        <f t="shared" si="41"/>
        <v>132859616.77</v>
      </c>
      <c r="F237" s="95">
        <f t="shared" si="1"/>
        <v>102.28165799276803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129895838</v>
      </c>
      <c r="E238" s="106">
        <f t="shared" si="42"/>
        <v>132859616.77</v>
      </c>
      <c r="F238" s="95">
        <f t="shared" si="1"/>
        <v>102.28165799276803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132996578</v>
      </c>
      <c r="E239" s="106">
        <f t="shared" si="43"/>
        <v>136059359.22999999</v>
      </c>
      <c r="F239" s="95">
        <f t="shared" si="1"/>
        <v>102.30290228219255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27786260</v>
      </c>
      <c r="E240" s="249">
        <v>31143957.379999999</v>
      </c>
      <c r="F240" s="95">
        <f t="shared" si="1"/>
        <v>112.08402059147218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105210318</v>
      </c>
      <c r="E241" s="249">
        <v>104915401.84999999</v>
      </c>
      <c r="F241" s="95">
        <f t="shared" si="1"/>
        <v>99.719688947238041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3100740</v>
      </c>
      <c r="E242" s="106">
        <f t="shared" si="44"/>
        <v>3199742.46</v>
      </c>
      <c r="F242" s="95">
        <f t="shared" si="1"/>
        <v>103.19286557402427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3100740</v>
      </c>
      <c r="E244" s="249">
        <v>3199742.46</v>
      </c>
      <c r="F244" s="95">
        <f t="shared" si="1"/>
        <v>103.19286557402427</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-3751877</v>
      </c>
      <c r="E245" s="106">
        <f t="shared" si="45"/>
        <v>-7392466.3899999997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3751877</v>
      </c>
      <c r="E250" s="106">
        <f t="shared" si="47"/>
        <v>7392466.3899999997</v>
      </c>
      <c r="F250" s="95">
        <f t="shared" si="1"/>
        <v>197.03381507442808</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1004118</v>
      </c>
      <c r="E251" s="249">
        <v>5140673.26</v>
      </c>
      <c r="F251" s="95">
        <f t="shared" si="1"/>
        <v>511.95907851467649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2747759</v>
      </c>
      <c r="E252" s="249">
        <v>2251793.13</v>
      </c>
      <c r="F252" s="95">
        <f t="shared" si="1"/>
        <v>81.950168482752673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3751877</v>
      </c>
      <c r="E255" s="249">
        <v>7392466.3899999997</v>
      </c>
      <c r="F255" s="95">
        <f t="shared" si="1"/>
        <v>197.03381507442808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6357627</v>
      </c>
      <c r="E259" s="106">
        <f t="shared" si="49"/>
        <v>11950079.880000001</v>
      </c>
      <c r="F259" s="95">
        <f t="shared" si="1"/>
        <v>187.9644697620669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6357627</v>
      </c>
      <c r="E260" s="250">
        <v>11950079.880000001</v>
      </c>
      <c r="F260" s="99">
        <f t="shared" si="1"/>
        <v>187.9644697620669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8485683</v>
      </c>
      <c r="E264" s="249">
        <v>13516265.960000001</v>
      </c>
      <c r="F264" s="95">
        <f t="shared" si="50"/>
        <v>159.28318274439431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4416838</v>
      </c>
      <c r="E265" s="249">
        <v>3956372.81</v>
      </c>
      <c r="F265" s="95">
        <f t="shared" si="50"/>
        <v>89.574777476556761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9989286</v>
      </c>
      <c r="E287" s="249">
        <v>13858675.140000001</v>
      </c>
      <c r="F287" s="95">
        <f t="shared" si="50"/>
        <v>138.73539249952401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7899648</v>
      </c>
      <c r="E288" s="249">
        <v>10996150.99</v>
      </c>
      <c r="F288" s="95">
        <f t="shared" si="50"/>
        <v>139.19798692296163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1162776</v>
      </c>
      <c r="E289" s="249">
        <v>895713.33</v>
      </c>
      <c r="F289" s="95">
        <f t="shared" si="50"/>
        <v>77.032320068525664</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251081.71</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4677550</v>
      </c>
      <c r="E294" s="249">
        <v>707990.78</v>
      </c>
      <c r="F294" s="95">
        <f t="shared" si="50"/>
        <v>15.13593184466227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67" sqref="I6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95172515</v>
      </c>
      <c r="E35" s="83">
        <f t="shared" si="7"/>
        <v>109027029.19</v>
      </c>
      <c r="F35" s="65">
        <f t="shared" si="1"/>
        <v>114.55726392225738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95172515</v>
      </c>
      <c r="E66" s="83">
        <f t="shared" si="14"/>
        <v>109027029.19</v>
      </c>
      <c r="F66" s="65">
        <f t="shared" si="1"/>
        <v>114.55726392225738</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95172515</v>
      </c>
      <c r="E68" s="251">
        <v>109027029.19</v>
      </c>
      <c r="F68" s="65">
        <f t="shared" si="1"/>
        <v>114.55726392225738</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95172515</v>
      </c>
      <c r="E141" s="108">
        <f t="shared" si="28"/>
        <v>109027029.19</v>
      </c>
      <c r="F141" s="84">
        <f t="shared" si="1"/>
        <v>114.55726392225738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37" sqref="J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64254.5</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64254.5</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64254.5</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64254.5</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71" sqref="D7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23908586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128236404.74999999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3084651.13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117318873.41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32824783.309999999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83256877.859999999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1237212.24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2972836.72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4860043.49</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v>4860043.49</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125078504.66000001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2471044.85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111056102.04000001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32591458.960000001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77343291.590000004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1121351.49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2721755.01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8829602.7599999998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v>8829602.7599999998</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27066486.089999989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15771032.079999998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1608943.2999999998</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v>331322.09000000003</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v>377207.88</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v>4700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v>895713.33</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14162088.779999999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13648847.59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v>11100674.35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v>2275590.79</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v>272582.45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513241.19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v>513241.19</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11295454.010000002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48221.31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10996150.99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251081.71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1</v>
      </c>
      <c r="F3" s="126">
        <f>F4+F14+F19+F275+F293+F296+F298</f>
        <v>6</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2991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3018</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Anuša Rešetar</cp:lastModifiedBy>
  <cp:lastPrinted>2023-02-07T09:02:14Z</cp:lastPrinted>
  <dcterms:created xsi:type="dcterms:W3CDTF">2022-04-01T05:14:30Z</dcterms:created>
  <dcterms:modified xsi:type="dcterms:W3CDTF">2023-02-07T09:08:29Z</dcterms:modified>
</cp:coreProperties>
</file>