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8" l="1"/>
  <c r="D34" i="8"/>
  <c r="E18" i="5"/>
  <c r="E179" i="5"/>
  <c r="L1447" i="9" l="1"/>
  <c r="J1447" i="9"/>
  <c r="F317" i="9"/>
  <c r="F316" i="9"/>
  <c r="F315" i="9"/>
  <c r="F314" i="9"/>
  <c r="F313" i="9"/>
  <c r="F312" i="9"/>
  <c r="F311" i="9"/>
  <c r="F310" i="9"/>
  <c r="F309" i="9"/>
  <c r="H308" i="9"/>
  <c r="E308" i="9" s="1"/>
  <c r="B308" i="9" s="1"/>
  <c r="G308" i="9"/>
  <c r="F308" i="9"/>
  <c r="F307" i="9"/>
  <c r="H306" i="9"/>
  <c r="G306" i="9"/>
  <c r="F306" i="9"/>
  <c r="E306" i="9"/>
  <c r="B306" i="9" s="1"/>
  <c r="H305" i="9"/>
  <c r="G305" i="9"/>
  <c r="F305" i="9"/>
  <c r="E305" i="9"/>
  <c r="B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F298" i="9"/>
  <c r="E298" i="9"/>
  <c r="B298" i="9" s="1"/>
  <c r="H297" i="9"/>
  <c r="G297" i="9"/>
  <c r="F297" i="9"/>
  <c r="H296" i="9"/>
  <c r="E296" i="9" s="1"/>
  <c r="B296" i="9" s="1"/>
  <c r="G296" i="9"/>
  <c r="F296" i="9"/>
  <c r="H295" i="9"/>
  <c r="G295" i="9"/>
  <c r="F295" i="9"/>
  <c r="E295" i="9"/>
  <c r="B295" i="9" s="1"/>
  <c r="H294" i="9"/>
  <c r="E294" i="9" s="1"/>
  <c r="B294" i="9" s="1"/>
  <c r="G294" i="9"/>
  <c r="F294" i="9"/>
  <c r="H293" i="9"/>
  <c r="E293" i="9" s="1"/>
  <c r="B293" i="9" s="1"/>
  <c r="G293" i="9"/>
  <c r="F293" i="9"/>
  <c r="H292" i="9"/>
  <c r="G292" i="9"/>
  <c r="F292" i="9"/>
  <c r="H291" i="9"/>
  <c r="G291" i="9"/>
  <c r="F291" i="9"/>
  <c r="E291" i="9"/>
  <c r="B291" i="9" s="1"/>
  <c r="F290" i="9"/>
  <c r="F289" i="9"/>
  <c r="H288" i="9"/>
  <c r="G288" i="9"/>
  <c r="F288" i="9"/>
  <c r="E288" i="9"/>
  <c r="B288" i="9"/>
  <c r="H287" i="9"/>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G154" i="9"/>
  <c r="F154" i="9"/>
  <c r="E154" i="9"/>
  <c r="B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G148" i="9"/>
  <c r="F148" i="9"/>
  <c r="E148" i="9"/>
  <c r="B148" i="9" s="1"/>
  <c r="H147" i="9"/>
  <c r="G147" i="9"/>
  <c r="F147" i="9"/>
  <c r="E147" i="9"/>
  <c r="B147" i="9" s="1"/>
  <c r="H146" i="9"/>
  <c r="G146" i="9"/>
  <c r="F146" i="9"/>
  <c r="E146" i="9"/>
  <c r="B146" i="9"/>
  <c r="H145" i="9"/>
  <c r="G145" i="9"/>
  <c r="F145" i="9"/>
  <c r="E145" i="9"/>
  <c r="B145" i="9" s="1"/>
  <c r="H144" i="9"/>
  <c r="E144" i="9" s="1"/>
  <c r="B144" i="9" s="1"/>
  <c r="G144" i="9"/>
  <c r="F144" i="9"/>
  <c r="F143" i="9"/>
  <c r="H142" i="9"/>
  <c r="G142" i="9"/>
  <c r="F142" i="9"/>
  <c r="E142" i="9"/>
  <c r="B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G136" i="9"/>
  <c r="F136" i="9"/>
  <c r="E136" i="9"/>
  <c r="B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E101" i="9" s="1"/>
  <c r="B101" i="9" s="1"/>
  <c r="G101" i="9"/>
  <c r="F101" i="9"/>
  <c r="H100" i="9"/>
  <c r="G100" i="9"/>
  <c r="F100" i="9"/>
  <c r="E100" i="9"/>
  <c r="B100" i="9" s="1"/>
  <c r="H99" i="9"/>
  <c r="G99" i="9"/>
  <c r="F99" i="9"/>
  <c r="E99" i="9"/>
  <c r="B99" i="9"/>
  <c r="H98" i="9"/>
  <c r="G98" i="9"/>
  <c r="F98" i="9"/>
  <c r="E98" i="9"/>
  <c r="B98" i="9" s="1"/>
  <c r="H97" i="9"/>
  <c r="G97" i="9"/>
  <c r="F97" i="9"/>
  <c r="E97" i="9"/>
  <c r="B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G89" i="9"/>
  <c r="F89" i="9"/>
  <c r="E89" i="9"/>
  <c r="B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G81" i="9"/>
  <c r="F81" i="9"/>
  <c r="E81" i="9"/>
  <c r="B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E75" i="9"/>
  <c r="B75" i="9"/>
  <c r="H74" i="9"/>
  <c r="G74" i="9"/>
  <c r="F74" i="9"/>
  <c r="E74" i="9"/>
  <c r="B74" i="9" s="1"/>
  <c r="H73" i="9"/>
  <c r="E73" i="9" s="1"/>
  <c r="B73" i="9" s="1"/>
  <c r="G73" i="9"/>
  <c r="F73" i="9"/>
  <c r="H72" i="9"/>
  <c r="G72" i="9"/>
  <c r="F72" i="9"/>
  <c r="E72" i="9"/>
  <c r="B72" i="9" s="1"/>
  <c r="H71" i="9"/>
  <c r="E71" i="9" s="1"/>
  <c r="B71" i="9" s="1"/>
  <c r="G71" i="9"/>
  <c r="F71" i="9"/>
  <c r="H70" i="9"/>
  <c r="E70" i="9" s="1"/>
  <c r="B70" i="9" s="1"/>
  <c r="G70" i="9"/>
  <c r="F70" i="9"/>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G63" i="9"/>
  <c r="F63" i="9"/>
  <c r="E63" i="9"/>
  <c r="B63" i="9"/>
  <c r="H62" i="9"/>
  <c r="G62" i="9"/>
  <c r="F62" i="9"/>
  <c r="E62" i="9"/>
  <c r="B62" i="9" s="1"/>
  <c r="H61" i="9"/>
  <c r="E61" i="9" s="1"/>
  <c r="B61" i="9" s="1"/>
  <c r="G61" i="9"/>
  <c r="F61" i="9"/>
  <c r="H60" i="9"/>
  <c r="G60" i="9"/>
  <c r="F60" i="9"/>
  <c r="E60" i="9"/>
  <c r="B60" i="9" s="1"/>
  <c r="H59" i="9"/>
  <c r="G59" i="9"/>
  <c r="F59" i="9"/>
  <c r="E59" i="9"/>
  <c r="B59" i="9"/>
  <c r="H58" i="9"/>
  <c r="G58" i="9"/>
  <c r="F58" i="9"/>
  <c r="E58" i="9"/>
  <c r="B58" i="9" s="1"/>
  <c r="H57" i="9"/>
  <c r="E57" i="9" s="1"/>
  <c r="B57" i="9" s="1"/>
  <c r="G57" i="9"/>
  <c r="F57" i="9"/>
  <c r="H56" i="9"/>
  <c r="G56" i="9"/>
  <c r="F56" i="9"/>
  <c r="E56" i="9"/>
  <c r="B56" i="9" s="1"/>
  <c r="H55" i="9"/>
  <c r="G55" i="9"/>
  <c r="F55" i="9"/>
  <c r="E55" i="9"/>
  <c r="B55" i="9"/>
  <c r="H54" i="9"/>
  <c r="E54" i="9" s="1"/>
  <c r="B54" i="9" s="1"/>
  <c r="G54" i="9"/>
  <c r="F54" i="9"/>
  <c r="H53" i="9"/>
  <c r="E53" i="9" s="1"/>
  <c r="B53" i="9" s="1"/>
  <c r="G53" i="9"/>
  <c r="F53" i="9"/>
  <c r="H52" i="9"/>
  <c r="G52" i="9"/>
  <c r="F52" i="9"/>
  <c r="E52" i="9"/>
  <c r="B52" i="9" s="1"/>
  <c r="H51" i="9"/>
  <c r="G51" i="9"/>
  <c r="F51" i="9"/>
  <c r="E51" i="9"/>
  <c r="B51" i="9" s="1"/>
  <c r="H50" i="9"/>
  <c r="G50" i="9"/>
  <c r="F50" i="9"/>
  <c r="E50" i="9"/>
  <c r="B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G33" i="9"/>
  <c r="F33" i="9"/>
  <c r="H32" i="9"/>
  <c r="E32" i="9" s="1"/>
  <c r="B32" i="9" s="1"/>
  <c r="G32" i="9"/>
  <c r="F32" i="9"/>
  <c r="H31" i="9"/>
  <c r="G31" i="9"/>
  <c r="F31" i="9"/>
  <c r="E31" i="9"/>
  <c r="B31" i="9"/>
  <c r="H30" i="9"/>
  <c r="G30" i="9"/>
  <c r="F30" i="9"/>
  <c r="E30" i="9"/>
  <c r="B30" i="9" s="1"/>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c r="F21" i="9"/>
  <c r="F4" i="9"/>
  <c r="O3" i="9"/>
  <c r="G275" i="9" s="1"/>
  <c r="E275" i="9" s="1"/>
  <c r="B275" i="9" s="1"/>
  <c r="I3" i="9"/>
  <c r="H3" i="9"/>
  <c r="G3" i="9"/>
  <c r="D101" i="8"/>
  <c r="D95" i="8"/>
  <c r="D90" i="8"/>
  <c r="D85" i="8"/>
  <c r="D80" i="8"/>
  <c r="D75" i="8"/>
  <c r="D70" i="8"/>
  <c r="D65" i="8"/>
  <c r="D60" i="8"/>
  <c r="D55" i="8"/>
  <c r="D50" i="8"/>
  <c r="D49" i="8"/>
  <c r="C1524" i="1" s="1"/>
  <c r="G1524" i="1" s="1"/>
  <c r="D44" i="8"/>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F246" i="5" s="1"/>
  <c r="F244" i="5"/>
  <c r="F243" i="5"/>
  <c r="E242" i="5"/>
  <c r="D242" i="5"/>
  <c r="F241" i="5"/>
  <c r="F240" i="5"/>
  <c r="E239" i="5"/>
  <c r="E238" i="5" s="1"/>
  <c r="D239" i="5"/>
  <c r="D238" i="5"/>
  <c r="F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D69" i="5"/>
  <c r="F69" i="5"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D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629" i="1" s="1"/>
  <c r="D422" i="4"/>
  <c r="F422" i="4" s="1"/>
  <c r="D421" i="4"/>
  <c r="F421" i="4" s="1"/>
  <c r="E418" i="4"/>
  <c r="D418" i="4"/>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59" i="1" s="1"/>
  <c r="H259" i="1" s="1"/>
  <c r="D273" i="4"/>
  <c r="F272" i="4"/>
  <c r="F271" i="4"/>
  <c r="F270" i="4"/>
  <c r="F269" i="4"/>
  <c r="E268" i="4"/>
  <c r="D268" i="4"/>
  <c r="F268" i="4" s="1"/>
  <c r="F267" i="4"/>
  <c r="F266" i="4"/>
  <c r="F265" i="4"/>
  <c r="E264" i="4"/>
  <c r="D264" i="4"/>
  <c r="D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C1533" i="1"/>
  <c r="H1533" i="1" s="1"/>
  <c r="C1532" i="1"/>
  <c r="G1532" i="1" s="1"/>
  <c r="C1531" i="1"/>
  <c r="H1531" i="1" s="1"/>
  <c r="C1530" i="1"/>
  <c r="G1530" i="1" s="1"/>
  <c r="G1529" i="1"/>
  <c r="C1529" i="1"/>
  <c r="H1529" i="1" s="1"/>
  <c r="C1528" i="1"/>
  <c r="G1528" i="1" s="1"/>
  <c r="G1527" i="1"/>
  <c r="C1527" i="1"/>
  <c r="H1527" i="1" s="1"/>
  <c r="C1526" i="1"/>
  <c r="G1526" i="1" s="1"/>
  <c r="G1525" i="1"/>
  <c r="C1525" i="1"/>
  <c r="H1525" i="1" s="1"/>
  <c r="C1523" i="1"/>
  <c r="H1523" i="1" s="1"/>
  <c r="C1522" i="1"/>
  <c r="G1522" i="1" s="1"/>
  <c r="C1521" i="1"/>
  <c r="H1521" i="1" s="1"/>
  <c r="C1520" i="1"/>
  <c r="G1520" i="1" s="1"/>
  <c r="C1519" i="1"/>
  <c r="H1519" i="1" s="1"/>
  <c r="C1516" i="1"/>
  <c r="G1516" i="1" s="1"/>
  <c r="C1515" i="1"/>
  <c r="H1515" i="1" s="1"/>
  <c r="C1514" i="1"/>
  <c r="G1514" i="1" s="1"/>
  <c r="G1513" i="1"/>
  <c r="C1513" i="1"/>
  <c r="H1513" i="1" s="1"/>
  <c r="C1512" i="1"/>
  <c r="G1512" i="1" s="1"/>
  <c r="C1511" i="1"/>
  <c r="H1511" i="1" s="1"/>
  <c r="C1510" i="1"/>
  <c r="G1510" i="1" s="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8" i="1"/>
  <c r="G1498" i="1" s="1"/>
  <c r="C1497" i="1"/>
  <c r="H1497" i="1" s="1"/>
  <c r="C1496" i="1"/>
  <c r="G1496" i="1" s="1"/>
  <c r="G1495" i="1"/>
  <c r="C1495" i="1"/>
  <c r="H1495" i="1" s="1"/>
  <c r="C1494" i="1"/>
  <c r="G1494" i="1" s="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C1362" i="1"/>
  <c r="H1361" i="1"/>
  <c r="D1361" i="1"/>
  <c r="C1361" i="1"/>
  <c r="G1361" i="1" s="1"/>
  <c r="D1360" i="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D1269" i="1"/>
  <c r="C1269" i="1"/>
  <c r="G1269" i="1" s="1"/>
  <c r="D1268" i="1"/>
  <c r="C1268" i="1"/>
  <c r="G1268" i="1" s="1"/>
  <c r="D1267" i="1"/>
  <c r="C1267" i="1"/>
  <c r="G1267" i="1" s="1"/>
  <c r="D1266" i="1"/>
  <c r="C1266" i="1"/>
  <c r="D1265" i="1"/>
  <c r="C1265" i="1"/>
  <c r="D1264" i="1"/>
  <c r="C1264" i="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D1243" i="1"/>
  <c r="C1243" i="1"/>
  <c r="G1243" i="1" s="1"/>
  <c r="D1242" i="1"/>
  <c r="C1242" i="1"/>
  <c r="G1242" i="1" s="1"/>
  <c r="D1241" i="1"/>
  <c r="C1241" i="1"/>
  <c r="G1241" i="1" s="1"/>
  <c r="D1240" i="1"/>
  <c r="C1240" i="1"/>
  <c r="D1239" i="1"/>
  <c r="C1239" i="1"/>
  <c r="G1239" i="1" s="1"/>
  <c r="D1238" i="1"/>
  <c r="C1238" i="1"/>
  <c r="G1238" i="1" s="1"/>
  <c r="D1237" i="1"/>
  <c r="C1237" i="1"/>
  <c r="D1236" i="1"/>
  <c r="C1236" i="1"/>
  <c r="D1235" i="1"/>
  <c r="C1235" i="1"/>
  <c r="D1234" i="1"/>
  <c r="C1234" i="1"/>
  <c r="G1234" i="1" s="1"/>
  <c r="D1233" i="1"/>
  <c r="C1233" i="1"/>
  <c r="G1233" i="1" s="1"/>
  <c r="D1232" i="1"/>
  <c r="C1232" i="1"/>
  <c r="D1231" i="1"/>
  <c r="C1231" i="1"/>
  <c r="G1231" i="1" s="1"/>
  <c r="D1230" i="1"/>
  <c r="C1230" i="1"/>
  <c r="G1230" i="1" s="1"/>
  <c r="D1229" i="1"/>
  <c r="C1229" i="1"/>
  <c r="D1228" i="1"/>
  <c r="C1228" i="1"/>
  <c r="G1228" i="1" s="1"/>
  <c r="D1227" i="1"/>
  <c r="C1227" i="1"/>
  <c r="D1226" i="1"/>
  <c r="C1226" i="1"/>
  <c r="G1226" i="1" s="1"/>
  <c r="D1225" i="1"/>
  <c r="C1225" i="1"/>
  <c r="D1224" i="1"/>
  <c r="C1224" i="1"/>
  <c r="D1223" i="1"/>
  <c r="C1223" i="1"/>
  <c r="D1221" i="1"/>
  <c r="C1221" i="1"/>
  <c r="D1220" i="1"/>
  <c r="C1220" i="1"/>
  <c r="G1220" i="1" s="1"/>
  <c r="D1219" i="1"/>
  <c r="C1219" i="1"/>
  <c r="D1218" i="1"/>
  <c r="C1218" i="1"/>
  <c r="D1217" i="1"/>
  <c r="C1217" i="1"/>
  <c r="G1217" i="1" s="1"/>
  <c r="D1216" i="1"/>
  <c r="C1216" i="1"/>
  <c r="G1216" i="1" s="1"/>
  <c r="D1215" i="1"/>
  <c r="C1215" i="1"/>
  <c r="D1213" i="1"/>
  <c r="C1213" i="1"/>
  <c r="D1212" i="1"/>
  <c r="C1212" i="1"/>
  <c r="D1211" i="1"/>
  <c r="C1211" i="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G1134" i="1" s="1"/>
  <c r="D1133" i="1"/>
  <c r="C1133" i="1"/>
  <c r="G1133" i="1" s="1"/>
  <c r="D1132" i="1"/>
  <c r="C1132" i="1"/>
  <c r="G1132" i="1" s="1"/>
  <c r="D1131" i="1"/>
  <c r="C1131" i="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H1063" i="1" s="1"/>
  <c r="D1062" i="1"/>
  <c r="C1062" i="1"/>
  <c r="D1061" i="1"/>
  <c r="C1061" i="1"/>
  <c r="H1061" i="1" s="1"/>
  <c r="D1060" i="1"/>
  <c r="C1060" i="1"/>
  <c r="D1059" i="1"/>
  <c r="C1059" i="1"/>
  <c r="H1059" i="1" s="1"/>
  <c r="D1058" i="1"/>
  <c r="C1058" i="1"/>
  <c r="D1057" i="1"/>
  <c r="C1057" i="1"/>
  <c r="D1056" i="1"/>
  <c r="D1055" i="1"/>
  <c r="C1055" i="1"/>
  <c r="H1055" i="1" s="1"/>
  <c r="D1054" i="1"/>
  <c r="C1054" i="1"/>
  <c r="D1053" i="1"/>
  <c r="C1053" i="1"/>
  <c r="H1053" i="1" s="1"/>
  <c r="D1052" i="1"/>
  <c r="C1052" i="1"/>
  <c r="H1052" i="1" s="1"/>
  <c r="D1051" i="1"/>
  <c r="C1051" i="1"/>
  <c r="H1051" i="1" s="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H1038" i="1" s="1"/>
  <c r="D1037" i="1"/>
  <c r="C1037" i="1"/>
  <c r="D1036" i="1"/>
  <c r="C1036" i="1"/>
  <c r="D1035" i="1"/>
  <c r="C1035" i="1"/>
  <c r="H1035" i="1" s="1"/>
  <c r="D1034" i="1"/>
  <c r="C1034" i="1"/>
  <c r="D1033" i="1"/>
  <c r="C1033" i="1"/>
  <c r="D1032" i="1"/>
  <c r="C1032" i="1"/>
  <c r="D1031" i="1"/>
  <c r="C1031" i="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D1021" i="1"/>
  <c r="C1021" i="1"/>
  <c r="D1020" i="1"/>
  <c r="C1020" i="1"/>
  <c r="D1019" i="1"/>
  <c r="C1019" i="1"/>
  <c r="H1019" i="1" s="1"/>
  <c r="D1018" i="1"/>
  <c r="C1018" i="1"/>
  <c r="D1017" i="1"/>
  <c r="C1017" i="1"/>
  <c r="D1016" i="1"/>
  <c r="C1016" i="1"/>
  <c r="D1015" i="1"/>
  <c r="C1015" i="1"/>
  <c r="D1014" i="1"/>
  <c r="C1014" i="1"/>
  <c r="D1013" i="1"/>
  <c r="C1013" i="1"/>
  <c r="D1012" i="1"/>
  <c r="C1012" i="1"/>
  <c r="D1011" i="1"/>
  <c r="C1011" i="1"/>
  <c r="H1011" i="1" s="1"/>
  <c r="D1010" i="1"/>
  <c r="C1010" i="1"/>
  <c r="D1009" i="1"/>
  <c r="C1009" i="1"/>
  <c r="H1009" i="1" s="1"/>
  <c r="D1008" i="1"/>
  <c r="C1008" i="1"/>
  <c r="D1007" i="1"/>
  <c r="C1007" i="1"/>
  <c r="D1006" i="1"/>
  <c r="C1006" i="1"/>
  <c r="D1005" i="1"/>
  <c r="C1005" i="1"/>
  <c r="D1004" i="1"/>
  <c r="C1004" i="1"/>
  <c r="D1003" i="1"/>
  <c r="C1003" i="1"/>
  <c r="D1002" i="1"/>
  <c r="C1002" i="1"/>
  <c r="D1001" i="1"/>
  <c r="C1001" i="1"/>
  <c r="D1000" i="1"/>
  <c r="C1000" i="1"/>
  <c r="H1000" i="1" s="1"/>
  <c r="D999" i="1"/>
  <c r="C999" i="1"/>
  <c r="D998" i="1"/>
  <c r="C998" i="1"/>
  <c r="D997" i="1"/>
  <c r="C997" i="1"/>
  <c r="D996" i="1"/>
  <c r="C996" i="1"/>
  <c r="D995" i="1"/>
  <c r="C995" i="1"/>
  <c r="H995" i="1" s="1"/>
  <c r="D994" i="1"/>
  <c r="C994" i="1"/>
  <c r="D993" i="1"/>
  <c r="C993" i="1"/>
  <c r="D992" i="1"/>
  <c r="C992" i="1"/>
  <c r="D991" i="1"/>
  <c r="C991" i="1"/>
  <c r="C990" i="1"/>
  <c r="D989" i="1"/>
  <c r="C989" i="1"/>
  <c r="H989" i="1" s="1"/>
  <c r="D988" i="1"/>
  <c r="C988" i="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D717" i="1"/>
  <c r="C717" i="1"/>
  <c r="H717" i="1" s="1"/>
  <c r="D716" i="1"/>
  <c r="C716" i="1"/>
  <c r="D715" i="1"/>
  <c r="C715" i="1"/>
  <c r="D714" i="1"/>
  <c r="C714" i="1"/>
  <c r="D713" i="1"/>
  <c r="C713" i="1"/>
  <c r="D712" i="1"/>
  <c r="C712" i="1"/>
  <c r="D711" i="1"/>
  <c r="C711" i="1"/>
  <c r="D710" i="1"/>
  <c r="C710" i="1"/>
  <c r="D709" i="1"/>
  <c r="C709" i="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D641" i="1"/>
  <c r="C641" i="1"/>
  <c r="H641" i="1" s="1"/>
  <c r="C638" i="1"/>
  <c r="D637" i="1"/>
  <c r="C637" i="1"/>
  <c r="D632" i="1"/>
  <c r="C632" i="1"/>
  <c r="D631" i="1"/>
  <c r="C631" i="1"/>
  <c r="D628" i="1"/>
  <c r="C628" i="1"/>
  <c r="H628" i="1" s="1"/>
  <c r="G627" i="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D599" i="1"/>
  <c r="C599" i="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D489" i="1"/>
  <c r="C489" i="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D412" i="1"/>
  <c r="C412" i="1"/>
  <c r="D411" i="1"/>
  <c r="H411" i="1" s="1"/>
  <c r="C411" i="1"/>
  <c r="D406" i="1"/>
  <c r="H406" i="1" s="1"/>
  <c r="C406" i="1"/>
  <c r="D405" i="1"/>
  <c r="H405" i="1" s="1"/>
  <c r="C405" i="1"/>
  <c r="D404" i="1"/>
  <c r="H404" i="1" s="1"/>
  <c r="C404" i="1"/>
  <c r="D401" i="1"/>
  <c r="H401" i="1" s="1"/>
  <c r="C401" i="1"/>
  <c r="G401" i="1" s="1"/>
  <c r="D400" i="1"/>
  <c r="H400" i="1" s="1"/>
  <c r="C400" i="1"/>
  <c r="G400" i="1" s="1"/>
  <c r="D399" i="1"/>
  <c r="H399" i="1" s="1"/>
  <c r="C399" i="1"/>
  <c r="G399" i="1" s="1"/>
  <c r="H398" i="1"/>
  <c r="D398" i="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H387" i="1"/>
  <c r="D387" i="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D378" i="1"/>
  <c r="H378" i="1" s="1"/>
  <c r="C378" i="1"/>
  <c r="D377" i="1"/>
  <c r="H377" i="1" s="1"/>
  <c r="C377" i="1"/>
  <c r="G377" i="1" s="1"/>
  <c r="H376" i="1"/>
  <c r="D376" i="1"/>
  <c r="C376" i="1"/>
  <c r="G376" i="1" s="1"/>
  <c r="D375" i="1"/>
  <c r="H375" i="1" s="1"/>
  <c r="C375" i="1"/>
  <c r="G375" i="1" s="1"/>
  <c r="D374" i="1"/>
  <c r="H374" i="1" s="1"/>
  <c r="C374" i="1"/>
  <c r="D373" i="1"/>
  <c r="H373" i="1" s="1"/>
  <c r="C373" i="1"/>
  <c r="D372" i="1"/>
  <c r="H372" i="1" s="1"/>
  <c r="C372" i="1"/>
  <c r="G372" i="1" s="1"/>
  <c r="D371" i="1"/>
  <c r="H371" i="1" s="1"/>
  <c r="C371" i="1"/>
  <c r="H370" i="1"/>
  <c r="D370" i="1"/>
  <c r="C370" i="1"/>
  <c r="G370" i="1" s="1"/>
  <c r="D369" i="1"/>
  <c r="H369" i="1" s="1"/>
  <c r="C369" i="1"/>
  <c r="D368" i="1"/>
  <c r="H368" i="1" s="1"/>
  <c r="C368" i="1"/>
  <c r="D367" i="1"/>
  <c r="H367" i="1" s="1"/>
  <c r="C367" i="1"/>
  <c r="D366" i="1"/>
  <c r="H366" i="1" s="1"/>
  <c r="C366" i="1"/>
  <c r="G366" i="1" s="1"/>
  <c r="D365" i="1"/>
  <c r="H365" i="1" s="1"/>
  <c r="C365" i="1"/>
  <c r="D364" i="1"/>
  <c r="H364" i="1" s="1"/>
  <c r="C364" i="1"/>
  <c r="D363" i="1"/>
  <c r="H363" i="1" s="1"/>
  <c r="C363" i="1"/>
  <c r="G363" i="1" s="1"/>
  <c r="H362" i="1"/>
  <c r="D362" i="1"/>
  <c r="C362" i="1"/>
  <c r="G362" i="1" s="1"/>
  <c r="D361" i="1"/>
  <c r="H361" i="1" s="1"/>
  <c r="C361" i="1"/>
  <c r="D360" i="1"/>
  <c r="H360" i="1" s="1"/>
  <c r="C360" i="1"/>
  <c r="G360" i="1" s="1"/>
  <c r="D359" i="1"/>
  <c r="H359" i="1" s="1"/>
  <c r="C359" i="1"/>
  <c r="D358" i="1"/>
  <c r="H358" i="1" s="1"/>
  <c r="C358" i="1"/>
  <c r="D357" i="1"/>
  <c r="H357" i="1" s="1"/>
  <c r="C357" i="1"/>
  <c r="G357" i="1" s="1"/>
  <c r="D356" i="1"/>
  <c r="H356" i="1" s="1"/>
  <c r="C356" i="1"/>
  <c r="G356" i="1" s="1"/>
  <c r="H355" i="1"/>
  <c r="D355" i="1"/>
  <c r="C355" i="1"/>
  <c r="G355" i="1" s="1"/>
  <c r="D354" i="1"/>
  <c r="H354" i="1" s="1"/>
  <c r="C354" i="1"/>
  <c r="G354" i="1" s="1"/>
  <c r="D353" i="1"/>
  <c r="H353" i="1" s="1"/>
  <c r="C353" i="1"/>
  <c r="G353" i="1" s="1"/>
  <c r="D352" i="1"/>
  <c r="H352" i="1" s="1"/>
  <c r="C352" i="1"/>
  <c r="G352" i="1" s="1"/>
  <c r="D351" i="1"/>
  <c r="H351" i="1" s="1"/>
  <c r="C351" i="1"/>
  <c r="G351" i="1" s="1"/>
  <c r="H350" i="1"/>
  <c r="D350" i="1"/>
  <c r="C350" i="1"/>
  <c r="G350" i="1" s="1"/>
  <c r="D349" i="1"/>
  <c r="H349" i="1" s="1"/>
  <c r="C349" i="1"/>
  <c r="G349" i="1" s="1"/>
  <c r="D348" i="1"/>
  <c r="H348" i="1" s="1"/>
  <c r="C348" i="1"/>
  <c r="G348" i="1" s="1"/>
  <c r="D347" i="1"/>
  <c r="H347" i="1" s="1"/>
  <c r="C347" i="1"/>
  <c r="G347" i="1" s="1"/>
  <c r="D346" i="1"/>
  <c r="D344" i="1"/>
  <c r="H344" i="1" s="1"/>
  <c r="C344" i="1"/>
  <c r="G344" i="1" s="1"/>
  <c r="D343" i="1"/>
  <c r="H343" i="1" s="1"/>
  <c r="C343" i="1"/>
  <c r="G343" i="1" s="1"/>
  <c r="D342" i="1"/>
  <c r="H342" i="1" s="1"/>
  <c r="C342" i="1"/>
  <c r="G342" i="1" s="1"/>
  <c r="H341" i="1"/>
  <c r="D341" i="1"/>
  <c r="C341" i="1"/>
  <c r="G341" i="1" s="1"/>
  <c r="D340" i="1"/>
  <c r="H340" i="1" s="1"/>
  <c r="C340" i="1"/>
  <c r="G340" i="1" s="1"/>
  <c r="D339" i="1"/>
  <c r="H339" i="1" s="1"/>
  <c r="C339" i="1"/>
  <c r="G339" i="1" s="1"/>
  <c r="H338" i="1"/>
  <c r="D338" i="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H329" i="1"/>
  <c r="D329" i="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H323" i="1"/>
  <c r="D323" i="1"/>
  <c r="C323" i="1"/>
  <c r="G323" i="1" s="1"/>
  <c r="D322" i="1"/>
  <c r="H322" i="1" s="1"/>
  <c r="C322" i="1"/>
  <c r="G322" i="1" s="1"/>
  <c r="D321" i="1"/>
  <c r="H321" i="1" s="1"/>
  <c r="C321" i="1"/>
  <c r="G321" i="1" s="1"/>
  <c r="H320" i="1"/>
  <c r="D320" i="1"/>
  <c r="C320" i="1"/>
  <c r="G320" i="1" s="1"/>
  <c r="D319" i="1"/>
  <c r="H319" i="1" s="1"/>
  <c r="C319" i="1"/>
  <c r="G319" i="1" s="1"/>
  <c r="D318" i="1"/>
  <c r="H318" i="1" s="1"/>
  <c r="C318" i="1"/>
  <c r="G318" i="1" s="1"/>
  <c r="D317" i="1"/>
  <c r="H317" i="1" s="1"/>
  <c r="C317" i="1"/>
  <c r="G317" i="1" s="1"/>
  <c r="H316" i="1"/>
  <c r="D316" i="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H308" i="1"/>
  <c r="D308" i="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H302" i="1"/>
  <c r="D302" i="1"/>
  <c r="C302" i="1"/>
  <c r="G302" i="1" s="1"/>
  <c r="D301" i="1"/>
  <c r="H301" i="1" s="1"/>
  <c r="C301" i="1"/>
  <c r="G301" i="1" s="1"/>
  <c r="D300" i="1"/>
  <c r="H300" i="1" s="1"/>
  <c r="C300" i="1"/>
  <c r="G300" i="1" s="1"/>
  <c r="D299" i="1"/>
  <c r="H299" i="1" s="1"/>
  <c r="C299" i="1"/>
  <c r="G299" i="1" s="1"/>
  <c r="D298" i="1"/>
  <c r="H298" i="1" s="1"/>
  <c r="C298" i="1"/>
  <c r="G298" i="1" s="1"/>
  <c r="H297" i="1"/>
  <c r="D297" i="1"/>
  <c r="C297" i="1"/>
  <c r="G297" i="1" s="1"/>
  <c r="D296" i="1"/>
  <c r="H296" i="1" s="1"/>
  <c r="C296" i="1"/>
  <c r="G296" i="1" s="1"/>
  <c r="D295" i="1"/>
  <c r="H295" i="1" s="1"/>
  <c r="C295" i="1"/>
  <c r="G295" i="1" s="1"/>
  <c r="D294" i="1"/>
  <c r="D293" i="1"/>
  <c r="D292" i="1"/>
  <c r="H292" i="1" s="1"/>
  <c r="C292" i="1"/>
  <c r="G292" i="1" s="1"/>
  <c r="D291" i="1"/>
  <c r="H291" i="1" s="1"/>
  <c r="C291" i="1"/>
  <c r="G291" i="1" s="1"/>
  <c r="H290" i="1"/>
  <c r="D290" i="1"/>
  <c r="C290" i="1"/>
  <c r="G290" i="1" s="1"/>
  <c r="D289" i="1"/>
  <c r="H289" i="1" s="1"/>
  <c r="C289" i="1"/>
  <c r="D288" i="1"/>
  <c r="H288" i="1" s="1"/>
  <c r="C288" i="1"/>
  <c r="D284" i="1"/>
  <c r="H284" i="1" s="1"/>
  <c r="C284" i="1"/>
  <c r="D283" i="1"/>
  <c r="H283" i="1" s="1"/>
  <c r="C283" i="1"/>
  <c r="D282" i="1"/>
  <c r="H282" i="1" s="1"/>
  <c r="C282" i="1"/>
  <c r="D281" i="1"/>
  <c r="H281" i="1" s="1"/>
  <c r="C281" i="1"/>
  <c r="H280" i="1"/>
  <c r="D280" i="1"/>
  <c r="C280" i="1"/>
  <c r="G280" i="1" s="1"/>
  <c r="D279" i="1"/>
  <c r="H279" i="1" s="1"/>
  <c r="C279" i="1"/>
  <c r="G279" i="1" s="1"/>
  <c r="D278" i="1"/>
  <c r="H278" i="1" s="1"/>
  <c r="C278" i="1"/>
  <c r="G278" i="1" s="1"/>
  <c r="D277" i="1"/>
  <c r="H277" i="1" s="1"/>
  <c r="C277" i="1"/>
  <c r="G277" i="1" s="1"/>
  <c r="H276" i="1"/>
  <c r="D276" i="1"/>
  <c r="C276" i="1"/>
  <c r="G276" i="1" s="1"/>
  <c r="D275" i="1"/>
  <c r="H275" i="1" s="1"/>
  <c r="C275" i="1"/>
  <c r="G275" i="1" s="1"/>
  <c r="D274" i="1"/>
  <c r="H274" i="1" s="1"/>
  <c r="C274" i="1"/>
  <c r="G274" i="1" s="1"/>
  <c r="D273" i="1"/>
  <c r="H273" i="1" s="1"/>
  <c r="C273" i="1"/>
  <c r="G273" i="1" s="1"/>
  <c r="H272" i="1"/>
  <c r="D272" i="1"/>
  <c r="C272" i="1"/>
  <c r="G272" i="1" s="1"/>
  <c r="D271" i="1"/>
  <c r="H271" i="1" s="1"/>
  <c r="C271" i="1"/>
  <c r="G271" i="1" s="1"/>
  <c r="D270" i="1"/>
  <c r="H270" i="1" s="1"/>
  <c r="C270" i="1"/>
  <c r="D269" i="1"/>
  <c r="H269" i="1" s="1"/>
  <c r="C269" i="1"/>
  <c r="D268" i="1"/>
  <c r="H268" i="1" s="1"/>
  <c r="C268" i="1"/>
  <c r="G268" i="1" s="1"/>
  <c r="D267" i="1"/>
  <c r="H267" i="1" s="1"/>
  <c r="C267" i="1"/>
  <c r="G267" i="1" s="1"/>
  <c r="D266" i="1"/>
  <c r="H266" i="1" s="1"/>
  <c r="C266" i="1"/>
  <c r="G266" i="1" s="1"/>
  <c r="D265" i="1"/>
  <c r="H265" i="1" s="1"/>
  <c r="C265" i="1"/>
  <c r="G265" i="1" s="1"/>
  <c r="H264" i="1"/>
  <c r="D264" i="1"/>
  <c r="C264" i="1"/>
  <c r="G264" i="1" s="1"/>
  <c r="D263" i="1"/>
  <c r="H263" i="1" s="1"/>
  <c r="C263" i="1"/>
  <c r="G263" i="1" s="1"/>
  <c r="D262" i="1"/>
  <c r="H262" i="1" s="1"/>
  <c r="C262" i="1"/>
  <c r="G262" i="1" s="1"/>
  <c r="D261" i="1"/>
  <c r="H261" i="1" s="1"/>
  <c r="C261" i="1"/>
  <c r="G261" i="1" s="1"/>
  <c r="D260" i="1"/>
  <c r="H260" i="1" s="1"/>
  <c r="C260" i="1"/>
  <c r="G260" i="1" s="1"/>
  <c r="C259" i="1"/>
  <c r="D258" i="1"/>
  <c r="H258" i="1" s="1"/>
  <c r="C258" i="1"/>
  <c r="G258" i="1" s="1"/>
  <c r="D257" i="1"/>
  <c r="H257" i="1" s="1"/>
  <c r="C257" i="1"/>
  <c r="G257" i="1" s="1"/>
  <c r="H256" i="1"/>
  <c r="D256" i="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H249" i="1"/>
  <c r="D249" i="1"/>
  <c r="C249" i="1"/>
  <c r="G249" i="1" s="1"/>
  <c r="D248" i="1"/>
  <c r="H248" i="1" s="1"/>
  <c r="C248" i="1"/>
  <c r="G248" i="1" s="1"/>
  <c r="D247" i="1"/>
  <c r="H247" i="1" s="1"/>
  <c r="C247" i="1"/>
  <c r="G247" i="1" s="1"/>
  <c r="D246" i="1"/>
  <c r="H246" i="1" s="1"/>
  <c r="C246" i="1"/>
  <c r="G246" i="1" s="1"/>
  <c r="H245" i="1"/>
  <c r="D245" i="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H237" i="1"/>
  <c r="D237" i="1"/>
  <c r="C237" i="1"/>
  <c r="G237" i="1" s="1"/>
  <c r="D236" i="1"/>
  <c r="H236" i="1" s="1"/>
  <c r="C236" i="1"/>
  <c r="G236" i="1" s="1"/>
  <c r="D235" i="1"/>
  <c r="H235" i="1" s="1"/>
  <c r="C235" i="1"/>
  <c r="G235" i="1" s="1"/>
  <c r="D234" i="1"/>
  <c r="H234" i="1" s="1"/>
  <c r="C234" i="1"/>
  <c r="G234" i="1" s="1"/>
  <c r="H233" i="1"/>
  <c r="D233" i="1"/>
  <c r="C233" i="1"/>
  <c r="G233" i="1" s="1"/>
  <c r="D232" i="1"/>
  <c r="H232" i="1" s="1"/>
  <c r="C232" i="1"/>
  <c r="G232" i="1" s="1"/>
  <c r="D231" i="1"/>
  <c r="H231" i="1" s="1"/>
  <c r="C231" i="1"/>
  <c r="G231" i="1" s="1"/>
  <c r="D230" i="1"/>
  <c r="H230" i="1" s="1"/>
  <c r="C230" i="1"/>
  <c r="G230" i="1" s="1"/>
  <c r="D229" i="1"/>
  <c r="H229" i="1" s="1"/>
  <c r="C229" i="1"/>
  <c r="G229" i="1" s="1"/>
  <c r="H228" i="1"/>
  <c r="D228" i="1"/>
  <c r="C228" i="1"/>
  <c r="G228" i="1" s="1"/>
  <c r="D227" i="1"/>
  <c r="H227" i="1" s="1"/>
  <c r="C227" i="1"/>
  <c r="G227" i="1" s="1"/>
  <c r="D226" i="1"/>
  <c r="H226" i="1" s="1"/>
  <c r="C226" i="1"/>
  <c r="G226" i="1" s="1"/>
  <c r="H225" i="1"/>
  <c r="D225" i="1"/>
  <c r="C225" i="1"/>
  <c r="G225" i="1" s="1"/>
  <c r="D224" i="1"/>
  <c r="H224" i="1" s="1"/>
  <c r="C224" i="1"/>
  <c r="G224" i="1" s="1"/>
  <c r="D223" i="1"/>
  <c r="H223" i="1" s="1"/>
  <c r="C223" i="1"/>
  <c r="G223" i="1" s="1"/>
  <c r="H222" i="1"/>
  <c r="D222" i="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H216" i="1"/>
  <c r="D216" i="1"/>
  <c r="C216" i="1"/>
  <c r="G216" i="1" s="1"/>
  <c r="D215" i="1"/>
  <c r="H215" i="1" s="1"/>
  <c r="C215" i="1"/>
  <c r="G215" i="1" s="1"/>
  <c r="D214" i="1"/>
  <c r="H214" i="1" s="1"/>
  <c r="C214" i="1"/>
  <c r="G214" i="1" s="1"/>
  <c r="H213" i="1"/>
  <c r="D213" i="1"/>
  <c r="C213" i="1"/>
  <c r="G213" i="1" s="1"/>
  <c r="D212" i="1"/>
  <c r="H212" i="1" s="1"/>
  <c r="C212" i="1"/>
  <c r="G212" i="1" s="1"/>
  <c r="D211" i="1"/>
  <c r="H211" i="1" s="1"/>
  <c r="C211" i="1"/>
  <c r="G211" i="1" s="1"/>
  <c r="D210" i="1"/>
  <c r="H210" i="1" s="1"/>
  <c r="C210" i="1"/>
  <c r="G210" i="1" s="1"/>
  <c r="D209" i="1"/>
  <c r="H209" i="1" s="1"/>
  <c r="C209" i="1"/>
  <c r="G209" i="1" s="1"/>
  <c r="D208" i="1"/>
  <c r="H208" i="1" s="1"/>
  <c r="C208" i="1"/>
  <c r="D207" i="1"/>
  <c r="H207" i="1" s="1"/>
  <c r="C207" i="1"/>
  <c r="C206" i="1"/>
  <c r="H205" i="1"/>
  <c r="D205" i="1"/>
  <c r="C205" i="1"/>
  <c r="G205" i="1" s="1"/>
  <c r="D204" i="1"/>
  <c r="H204" i="1" s="1"/>
  <c r="C204" i="1"/>
  <c r="G204" i="1" s="1"/>
  <c r="D203" i="1"/>
  <c r="H203" i="1" s="1"/>
  <c r="C203" i="1"/>
  <c r="G203" i="1" s="1"/>
  <c r="D202" i="1"/>
  <c r="H202" i="1" s="1"/>
  <c r="C202" i="1"/>
  <c r="G202" i="1" s="1"/>
  <c r="D201" i="1"/>
  <c r="H201" i="1" s="1"/>
  <c r="C201" i="1"/>
  <c r="D200" i="1"/>
  <c r="H200" i="1" s="1"/>
  <c r="C200" i="1"/>
  <c r="G200" i="1" s="1"/>
  <c r="H199" i="1"/>
  <c r="D199" i="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H193" i="1"/>
  <c r="D193" i="1"/>
  <c r="C193" i="1"/>
  <c r="G193" i="1" s="1"/>
  <c r="D191" i="1"/>
  <c r="H191" i="1" s="1"/>
  <c r="C191" i="1"/>
  <c r="H190" i="1"/>
  <c r="D190" i="1"/>
  <c r="C190" i="1"/>
  <c r="G190" i="1" s="1"/>
  <c r="D189" i="1"/>
  <c r="H189" i="1" s="1"/>
  <c r="C189" i="1"/>
  <c r="D188" i="1"/>
  <c r="H188" i="1" s="1"/>
  <c r="C188" i="1"/>
  <c r="D187" i="1"/>
  <c r="H187" i="1" s="1"/>
  <c r="C187" i="1"/>
  <c r="D186" i="1"/>
  <c r="H186" i="1" s="1"/>
  <c r="C186" i="1"/>
  <c r="D185" i="1"/>
  <c r="H185" i="1" s="1"/>
  <c r="C185" i="1"/>
  <c r="G185" i="1" s="1"/>
  <c r="D184" i="1"/>
  <c r="H184" i="1" s="1"/>
  <c r="C184" i="1"/>
  <c r="D183" i="1"/>
  <c r="H183" i="1" s="1"/>
  <c r="C183" i="1"/>
  <c r="G183" i="1" s="1"/>
  <c r="D182" i="1"/>
  <c r="H182" i="1" s="1"/>
  <c r="C182" i="1"/>
  <c r="D181" i="1"/>
  <c r="H181" i="1" s="1"/>
  <c r="C181" i="1"/>
  <c r="D180" i="1"/>
  <c r="H180" i="1" s="1"/>
  <c r="C180" i="1"/>
  <c r="G180" i="1" s="1"/>
  <c r="D179" i="1"/>
  <c r="H179" i="1" s="1"/>
  <c r="C179" i="1"/>
  <c r="G179" i="1" s="1"/>
  <c r="D178" i="1"/>
  <c r="H178" i="1" s="1"/>
  <c r="C178" i="1"/>
  <c r="G178" i="1" s="1"/>
  <c r="D177" i="1"/>
  <c r="H177" i="1" s="1"/>
  <c r="C177" i="1"/>
  <c r="G177" i="1" s="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G169" i="1" s="1"/>
  <c r="D168" i="1"/>
  <c r="H168" i="1" s="1"/>
  <c r="C168" i="1"/>
  <c r="D167" i="1"/>
  <c r="H167" i="1" s="1"/>
  <c r="C167" i="1"/>
  <c r="D166" i="1"/>
  <c r="H166" i="1" s="1"/>
  <c r="C166" i="1"/>
  <c r="D165" i="1"/>
  <c r="H165" i="1" s="1"/>
  <c r="C165" i="1"/>
  <c r="D164" i="1"/>
  <c r="H164" i="1" s="1"/>
  <c r="C164" i="1"/>
  <c r="D163" i="1"/>
  <c r="H163" i="1" s="1"/>
  <c r="C163" i="1"/>
  <c r="H162" i="1"/>
  <c r="D162" i="1"/>
  <c r="C162" i="1"/>
  <c r="G162" i="1" s="1"/>
  <c r="D161" i="1"/>
  <c r="H161" i="1" s="1"/>
  <c r="C161" i="1"/>
  <c r="D160" i="1"/>
  <c r="H160" i="1" s="1"/>
  <c r="C160" i="1"/>
  <c r="C159" i="1"/>
  <c r="H158" i="1"/>
  <c r="D158" i="1"/>
  <c r="C158" i="1"/>
  <c r="G158" i="1" s="1"/>
  <c r="D157" i="1"/>
  <c r="H157" i="1" s="1"/>
  <c r="C157" i="1"/>
  <c r="D156" i="1"/>
  <c r="H156" i="1" s="1"/>
  <c r="C156" i="1"/>
  <c r="G156" i="1" s="1"/>
  <c r="D155" i="1"/>
  <c r="H155" i="1" s="1"/>
  <c r="C155" i="1"/>
  <c r="D154" i="1"/>
  <c r="H154" i="1" s="1"/>
  <c r="C154" i="1"/>
  <c r="H153" i="1"/>
  <c r="D153" i="1"/>
  <c r="C153" i="1"/>
  <c r="G153" i="1" s="1"/>
  <c r="D152" i="1"/>
  <c r="H152" i="1" s="1"/>
  <c r="C152" i="1"/>
  <c r="G152" i="1" s="1"/>
  <c r="D151" i="1"/>
  <c r="H151" i="1" s="1"/>
  <c r="C151" i="1"/>
  <c r="D150" i="1"/>
  <c r="H150" i="1" s="1"/>
  <c r="C150" i="1"/>
  <c r="G150" i="1" s="1"/>
  <c r="D149" i="1"/>
  <c r="H149" i="1" s="1"/>
  <c r="C149" i="1"/>
  <c r="C148" i="1"/>
  <c r="D146" i="1"/>
  <c r="H146" i="1" s="1"/>
  <c r="C146" i="1"/>
  <c r="D145" i="1"/>
  <c r="H145" i="1" s="1"/>
  <c r="C145" i="1"/>
  <c r="G145" i="1" s="1"/>
  <c r="H144" i="1"/>
  <c r="D144" i="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H137" i="1"/>
  <c r="D137" i="1"/>
  <c r="C137" i="1"/>
  <c r="G137" i="1" s="1"/>
  <c r="D136" i="1"/>
  <c r="H136" i="1" s="1"/>
  <c r="C136" i="1"/>
  <c r="G136" i="1" s="1"/>
  <c r="D135" i="1"/>
  <c r="H135" i="1" s="1"/>
  <c r="C135" i="1"/>
  <c r="H134" i="1"/>
  <c r="D134" i="1"/>
  <c r="C134" i="1"/>
  <c r="G134" i="1" s="1"/>
  <c r="D133" i="1"/>
  <c r="H133" i="1" s="1"/>
  <c r="C133" i="1"/>
  <c r="G133" i="1" s="1"/>
  <c r="D132" i="1"/>
  <c r="H132" i="1" s="1"/>
  <c r="C132" i="1"/>
  <c r="G132" i="1" s="1"/>
  <c r="D131" i="1"/>
  <c r="H131" i="1" s="1"/>
  <c r="C131" i="1"/>
  <c r="D130" i="1"/>
  <c r="H130" i="1" s="1"/>
  <c r="C130" i="1"/>
  <c r="D129" i="1"/>
  <c r="H129" i="1" s="1"/>
  <c r="C129" i="1"/>
  <c r="D128" i="1"/>
  <c r="H128" i="1" s="1"/>
  <c r="C128" i="1"/>
  <c r="G128" i="1" s="1"/>
  <c r="D127" i="1"/>
  <c r="H127" i="1" s="1"/>
  <c r="C127" i="1"/>
  <c r="G127" i="1" s="1"/>
  <c r="H126" i="1"/>
  <c r="D126" i="1"/>
  <c r="C126" i="1"/>
  <c r="G126" i="1" s="1"/>
  <c r="D125" i="1"/>
  <c r="H125" i="1" s="1"/>
  <c r="C125" i="1"/>
  <c r="G125" i="1" s="1"/>
  <c r="D124" i="1"/>
  <c r="H124" i="1" s="1"/>
  <c r="C124" i="1"/>
  <c r="G124" i="1" s="1"/>
  <c r="D123" i="1"/>
  <c r="H123" i="1" s="1"/>
  <c r="C123" i="1"/>
  <c r="D122" i="1"/>
  <c r="H122" i="1" s="1"/>
  <c r="C122" i="1"/>
  <c r="D121" i="1"/>
  <c r="H121" i="1" s="1"/>
  <c r="C121" i="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H111" i="1"/>
  <c r="D111" i="1"/>
  <c r="C111" i="1"/>
  <c r="G111" i="1" s="1"/>
  <c r="D110" i="1"/>
  <c r="H110" i="1" s="1"/>
  <c r="C110" i="1"/>
  <c r="G110" i="1" s="1"/>
  <c r="D109" i="1"/>
  <c r="H109" i="1" s="1"/>
  <c r="C109" i="1"/>
  <c r="G109" i="1" s="1"/>
  <c r="D108" i="1"/>
  <c r="H108" i="1" s="1"/>
  <c r="C108" i="1"/>
  <c r="G108" i="1" s="1"/>
  <c r="D107" i="1"/>
  <c r="H107" i="1" s="1"/>
  <c r="C107" i="1"/>
  <c r="G107" i="1" s="1"/>
  <c r="H106" i="1"/>
  <c r="D106" i="1"/>
  <c r="C106" i="1"/>
  <c r="G106" i="1" s="1"/>
  <c r="D105" i="1"/>
  <c r="H105" i="1" s="1"/>
  <c r="C105" i="1"/>
  <c r="G105" i="1" s="1"/>
  <c r="D104" i="1"/>
  <c r="H104" i="1" s="1"/>
  <c r="C104" i="1"/>
  <c r="G104" i="1" s="1"/>
  <c r="D103" i="1"/>
  <c r="H103" i="1" s="1"/>
  <c r="C103" i="1"/>
  <c r="G103" i="1" s="1"/>
  <c r="D102" i="1"/>
  <c r="D101" i="1"/>
  <c r="H101" i="1" s="1"/>
  <c r="C101" i="1"/>
  <c r="G101" i="1" s="1"/>
  <c r="H100" i="1"/>
  <c r="D100" i="1"/>
  <c r="C100" i="1"/>
  <c r="G100" i="1" s="1"/>
  <c r="D99" i="1"/>
  <c r="H99" i="1" s="1"/>
  <c r="C99" i="1"/>
  <c r="G99" i="1" s="1"/>
  <c r="D98" i="1"/>
  <c r="H98" i="1" s="1"/>
  <c r="C98" i="1"/>
  <c r="G98" i="1" s="1"/>
  <c r="D97" i="1"/>
  <c r="H97" i="1" s="1"/>
  <c r="C97" i="1"/>
  <c r="G97" i="1" s="1"/>
  <c r="D96" i="1"/>
  <c r="H96" i="1" s="1"/>
  <c r="C96" i="1"/>
  <c r="G96" i="1" s="1"/>
  <c r="H95" i="1"/>
  <c r="D95" i="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H85" i="1"/>
  <c r="D85" i="1"/>
  <c r="C85" i="1"/>
  <c r="G85" i="1" s="1"/>
  <c r="D84" i="1"/>
  <c r="H84" i="1" s="1"/>
  <c r="C84" i="1"/>
  <c r="G84" i="1" s="1"/>
  <c r="D83" i="1"/>
  <c r="H83" i="1" s="1"/>
  <c r="C83" i="1"/>
  <c r="D82" i="1"/>
  <c r="H82" i="1" s="1"/>
  <c r="C82" i="1"/>
  <c r="H81" i="1"/>
  <c r="D81" i="1"/>
  <c r="C81" i="1"/>
  <c r="G81" i="1" s="1"/>
  <c r="D80" i="1"/>
  <c r="H80" i="1" s="1"/>
  <c r="C80" i="1"/>
  <c r="G80" i="1" s="1"/>
  <c r="D79" i="1"/>
  <c r="H79" i="1" s="1"/>
  <c r="C79" i="1"/>
  <c r="G79" i="1" s="1"/>
  <c r="D78" i="1"/>
  <c r="D77" i="1"/>
  <c r="H77" i="1" s="1"/>
  <c r="C77" i="1"/>
  <c r="G77" i="1" s="1"/>
  <c r="D76" i="1"/>
  <c r="H76" i="1" s="1"/>
  <c r="C76" i="1"/>
  <c r="D75" i="1"/>
  <c r="H75" i="1" s="1"/>
  <c r="C75" i="1"/>
  <c r="G75" i="1" s="1"/>
  <c r="D74" i="1"/>
  <c r="H74" i="1" s="1"/>
  <c r="C74" i="1"/>
  <c r="D73" i="1"/>
  <c r="H73"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D53" i="1"/>
  <c r="H53" i="1" s="1"/>
  <c r="C53" i="1"/>
  <c r="D52" i="1"/>
  <c r="H52" i="1" s="1"/>
  <c r="C52" i="1"/>
  <c r="G52" i="1" s="1"/>
  <c r="D51" i="1"/>
  <c r="H51" i="1" s="1"/>
  <c r="C51" i="1"/>
  <c r="G51" i="1" s="1"/>
  <c r="D50" i="1"/>
  <c r="H50" i="1" s="1"/>
  <c r="C50" i="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D39" i="1"/>
  <c r="H39" i="1" s="1"/>
  <c r="C39" i="1"/>
  <c r="G39" i="1" s="1"/>
  <c r="D38" i="1"/>
  <c r="H38" i="1" s="1"/>
  <c r="C38" i="1"/>
  <c r="G38" i="1" s="1"/>
  <c r="H37" i="1"/>
  <c r="D37" i="1"/>
  <c r="C37" i="1"/>
  <c r="G37" i="1" s="1"/>
  <c r="D36" i="1"/>
  <c r="H36" i="1" s="1"/>
  <c r="C36" i="1"/>
  <c r="G36" i="1" s="1"/>
  <c r="D35" i="1"/>
  <c r="H35" i="1" s="1"/>
  <c r="C35" i="1"/>
  <c r="G35" i="1" s="1"/>
  <c r="D34" i="1"/>
  <c r="H34" i="1" s="1"/>
  <c r="C34" i="1"/>
  <c r="G34" i="1" s="1"/>
  <c r="D33" i="1"/>
  <c r="H33" i="1" s="1"/>
  <c r="C33" i="1"/>
  <c r="G33" i="1" s="1"/>
  <c r="H32" i="1"/>
  <c r="D32" i="1"/>
  <c r="C32" i="1"/>
  <c r="G32" i="1" s="1"/>
  <c r="D31" i="1"/>
  <c r="H31" i="1" s="1"/>
  <c r="C31" i="1"/>
  <c r="G31" i="1" s="1"/>
  <c r="D30" i="1"/>
  <c r="H30" i="1" s="1"/>
  <c r="C30" i="1"/>
  <c r="G30" i="1" s="1"/>
  <c r="D29" i="1"/>
  <c r="H29" i="1" s="1"/>
  <c r="C29" i="1"/>
  <c r="G29" i="1" s="1"/>
  <c r="D28" i="1"/>
  <c r="H28" i="1" s="1"/>
  <c r="C28" i="1"/>
  <c r="G28" i="1" s="1"/>
  <c r="D27" i="1"/>
  <c r="H27" i="1" s="1"/>
  <c r="C27" i="1"/>
  <c r="G27" i="1" s="1"/>
  <c r="H26" i="1"/>
  <c r="D26" i="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H12" i="1"/>
  <c r="D12" i="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H3" i="1"/>
  <c r="D3" i="1"/>
  <c r="C3" i="1"/>
  <c r="G3" i="1" s="1"/>
  <c r="G1503" i="1" l="1"/>
  <c r="G1263" i="1"/>
  <c r="G1264" i="1"/>
  <c r="G1265" i="1"/>
  <c r="G1266" i="1"/>
  <c r="G1533" i="1"/>
  <c r="D43" i="8"/>
  <c r="I35" i="3" s="1"/>
  <c r="G1531" i="1"/>
  <c r="G1579" i="1"/>
  <c r="G1577" i="1"/>
  <c r="G1523" i="1"/>
  <c r="G1521" i="1"/>
  <c r="C1518" i="1"/>
  <c r="G1518" i="1" s="1"/>
  <c r="G1519" i="1"/>
  <c r="G1511" i="1"/>
  <c r="G1515" i="1"/>
  <c r="D24" i="8"/>
  <c r="C1499" i="1" s="1"/>
  <c r="H1499" i="1" s="1"/>
  <c r="G1509" i="1"/>
  <c r="G1501" i="1"/>
  <c r="D6" i="8"/>
  <c r="C1481" i="1" s="1"/>
  <c r="H1481" i="1" s="1"/>
  <c r="G1493" i="1"/>
  <c r="G1497" i="1"/>
  <c r="G1485" i="1"/>
  <c r="G1483" i="1"/>
  <c r="G1156" i="1"/>
  <c r="G1240" i="1"/>
  <c r="E27" i="9"/>
  <c r="B27" i="9" s="1"/>
  <c r="E287" i="9"/>
  <c r="B287" i="9" s="1"/>
  <c r="H1329" i="1"/>
  <c r="H1362" i="1"/>
  <c r="H1360" i="1"/>
  <c r="F66" i="6"/>
  <c r="G1212" i="1"/>
  <c r="E285" i="9"/>
  <c r="B285" i="9" s="1"/>
  <c r="G1244" i="1"/>
  <c r="H632" i="1"/>
  <c r="H631" i="1"/>
  <c r="G406" i="1"/>
  <c r="G405" i="1"/>
  <c r="G404" i="1"/>
  <c r="G289" i="1"/>
  <c r="G288" i="1"/>
  <c r="G411" i="1"/>
  <c r="E644" i="4"/>
  <c r="D638" i="1" s="1"/>
  <c r="H637" i="1"/>
  <c r="H638" i="1"/>
  <c r="G1223" i="1"/>
  <c r="G1225" i="1"/>
  <c r="E245" i="5"/>
  <c r="D1222" i="1" s="1"/>
  <c r="G1224" i="1"/>
  <c r="G1235" i="1"/>
  <c r="G1236" i="1"/>
  <c r="G1237" i="1"/>
  <c r="G1270" i="1"/>
  <c r="E237" i="5"/>
  <c r="G1227" i="1"/>
  <c r="G1229" i="1"/>
  <c r="F250" i="5"/>
  <c r="G1232" i="1"/>
  <c r="G1215" i="1"/>
  <c r="G1219" i="1"/>
  <c r="G1221" i="1"/>
  <c r="F242" i="5"/>
  <c r="G1218" i="1"/>
  <c r="F239" i="5"/>
  <c r="F234" i="5"/>
  <c r="G1211" i="1"/>
  <c r="G1213" i="1"/>
  <c r="F207" i="5"/>
  <c r="G1155" i="1"/>
  <c r="G1138" i="1"/>
  <c r="E290" i="9"/>
  <c r="B290" i="9" s="1"/>
  <c r="H1064" i="1"/>
  <c r="H1062" i="1"/>
  <c r="H1060" i="1"/>
  <c r="H1057" i="1"/>
  <c r="H1058" i="1"/>
  <c r="H1050" i="1"/>
  <c r="F70" i="5"/>
  <c r="H1054" i="1"/>
  <c r="H1047" i="1"/>
  <c r="H1048" i="1"/>
  <c r="H1049" i="1"/>
  <c r="H1045" i="1"/>
  <c r="H1044" i="1"/>
  <c r="H1043" i="1"/>
  <c r="F63" i="5"/>
  <c r="H1041" i="1"/>
  <c r="H1042" i="1"/>
  <c r="H1040" i="1"/>
  <c r="H1039" i="1"/>
  <c r="H1037" i="1"/>
  <c r="H1034" i="1"/>
  <c r="H1036" i="1"/>
  <c r="F56" i="5"/>
  <c r="H1033" i="1"/>
  <c r="H1032" i="1"/>
  <c r="H1030" i="1"/>
  <c r="H1031" i="1"/>
  <c r="H1022" i="1"/>
  <c r="H1021" i="1"/>
  <c r="F41" i="5"/>
  <c r="H1020" i="1"/>
  <c r="H1018" i="1"/>
  <c r="H1017" i="1"/>
  <c r="H1016" i="1"/>
  <c r="H1015" i="1"/>
  <c r="F35" i="5"/>
  <c r="H1013" i="1"/>
  <c r="H1014" i="1"/>
  <c r="H1012" i="1"/>
  <c r="H1010" i="1"/>
  <c r="H1007" i="1"/>
  <c r="H1008" i="1"/>
  <c r="F29" i="5"/>
  <c r="H1006" i="1"/>
  <c r="H1005" i="1"/>
  <c r="H1004" i="1"/>
  <c r="H1003" i="1"/>
  <c r="H1002" i="1"/>
  <c r="H1001" i="1"/>
  <c r="H999" i="1"/>
  <c r="E12" i="5"/>
  <c r="D990" i="1" s="1"/>
  <c r="H990" i="1" s="1"/>
  <c r="F19" i="5"/>
  <c r="H997" i="1"/>
  <c r="H998" i="1"/>
  <c r="H996" i="1"/>
  <c r="H994" i="1"/>
  <c r="H993" i="1"/>
  <c r="H991" i="1"/>
  <c r="H992" i="1"/>
  <c r="H988" i="1"/>
  <c r="E33" i="9"/>
  <c r="B33" i="9" s="1"/>
  <c r="B215" i="9"/>
  <c r="E300" i="9"/>
  <c r="B300" i="9" s="1"/>
  <c r="E302" i="9"/>
  <c r="B302" i="9" s="1"/>
  <c r="F217" i="9"/>
  <c r="B217" i="9" s="1"/>
  <c r="E292" i="9"/>
  <c r="B292" i="9" s="1"/>
  <c r="E297" i="9"/>
  <c r="B297" i="9" s="1"/>
  <c r="H946" i="1"/>
  <c r="H878" i="1"/>
  <c r="H489" i="1"/>
  <c r="H490" i="1"/>
  <c r="H599" i="1"/>
  <c r="H600" i="1"/>
  <c r="H644" i="1"/>
  <c r="H643" i="1"/>
  <c r="H642" i="1"/>
  <c r="H645" i="1"/>
  <c r="F652" i="4"/>
  <c r="H647" i="1"/>
  <c r="H649" i="1"/>
  <c r="H737" i="1"/>
  <c r="H718" i="1"/>
  <c r="H716" i="1"/>
  <c r="H715" i="1"/>
  <c r="H714" i="1"/>
  <c r="H713" i="1"/>
  <c r="H712" i="1"/>
  <c r="H711" i="1"/>
  <c r="H710" i="1"/>
  <c r="H709" i="1"/>
  <c r="G378" i="1"/>
  <c r="G379" i="1"/>
  <c r="G373" i="1"/>
  <c r="G374" i="1"/>
  <c r="G371" i="1"/>
  <c r="G369" i="1"/>
  <c r="G368" i="1"/>
  <c r="F369" i="4"/>
  <c r="G367" i="1"/>
  <c r="G364" i="1"/>
  <c r="G365" i="1"/>
  <c r="G358" i="1"/>
  <c r="G359" i="1"/>
  <c r="G361" i="1"/>
  <c r="E350" i="4"/>
  <c r="D345" i="1" s="1"/>
  <c r="F363" i="4"/>
  <c r="G269" i="1"/>
  <c r="G270" i="1"/>
  <c r="F273" i="4"/>
  <c r="F263" i="4"/>
  <c r="F264" i="4"/>
  <c r="G259" i="1"/>
  <c r="F225" i="9"/>
  <c r="D206" i="1"/>
  <c r="H206" i="1" s="1"/>
  <c r="G208" i="1"/>
  <c r="F210" i="4"/>
  <c r="G207" i="1"/>
  <c r="G201" i="1"/>
  <c r="G191" i="1"/>
  <c r="G189" i="1"/>
  <c r="G188" i="1"/>
  <c r="G187" i="1"/>
  <c r="F223" i="9"/>
  <c r="G184" i="1"/>
  <c r="G186" i="1"/>
  <c r="F188" i="4"/>
  <c r="F221" i="9"/>
  <c r="G182" i="1"/>
  <c r="G181" i="1"/>
  <c r="F219" i="9"/>
  <c r="G176" i="1"/>
  <c r="G175" i="1"/>
  <c r="E163" i="4"/>
  <c r="D159" i="1" s="1"/>
  <c r="H159" i="1" s="1"/>
  <c r="F177" i="4"/>
  <c r="G173" i="1"/>
  <c r="G174" i="1"/>
  <c r="G172" i="1"/>
  <c r="G171" i="1"/>
  <c r="G170" i="1"/>
  <c r="G168" i="1"/>
  <c r="G167" i="1"/>
  <c r="F169" i="4"/>
  <c r="G165" i="1"/>
  <c r="G166" i="1"/>
  <c r="G164" i="1"/>
  <c r="F164" i="4"/>
  <c r="G163" i="1"/>
  <c r="G160" i="1"/>
  <c r="G161" i="1"/>
  <c r="D148" i="1"/>
  <c r="H148" i="1" s="1"/>
  <c r="F159" i="4"/>
  <c r="G155" i="1"/>
  <c r="G157" i="1"/>
  <c r="G154" i="1"/>
  <c r="G151" i="1"/>
  <c r="G148" i="1"/>
  <c r="G149" i="1"/>
  <c r="G282" i="1"/>
  <c r="G281" i="1"/>
  <c r="G283" i="1"/>
  <c r="G284" i="1"/>
  <c r="H413" i="1"/>
  <c r="F418" i="4"/>
  <c r="G83" i="1"/>
  <c r="F83" i="4"/>
  <c r="G82" i="1"/>
  <c r="G135" i="1"/>
  <c r="G146" i="1"/>
  <c r="G123" i="1"/>
  <c r="E6" i="4"/>
  <c r="D2" i="1" s="1"/>
  <c r="F125" i="4"/>
  <c r="G121" i="1"/>
  <c r="G122" i="1"/>
  <c r="G129" i="1"/>
  <c r="G130" i="1"/>
  <c r="G131" i="1"/>
  <c r="G76" i="1"/>
  <c r="G73" i="1"/>
  <c r="G74" i="1"/>
  <c r="G54" i="1"/>
  <c r="F54" i="4"/>
  <c r="G50" i="1"/>
  <c r="G53" i="1"/>
  <c r="E286" i="9"/>
  <c r="B286" i="9" s="1"/>
  <c r="E299" i="9"/>
  <c r="B299" i="9" s="1"/>
  <c r="G413" i="1"/>
  <c r="G419" i="1"/>
  <c r="G423" i="1"/>
  <c r="G427" i="1"/>
  <c r="G431" i="1"/>
  <c r="G435" i="1"/>
  <c r="G439" i="1"/>
  <c r="G443" i="1"/>
  <c r="G447" i="1"/>
  <c r="G451" i="1"/>
  <c r="G455" i="1"/>
  <c r="G459" i="1"/>
  <c r="G463" i="1"/>
  <c r="G465" i="1"/>
  <c r="G471" i="1"/>
  <c r="G473" i="1"/>
  <c r="G477" i="1"/>
  <c r="G483" i="1"/>
  <c r="G485" i="1"/>
  <c r="G487" i="1"/>
  <c r="G491" i="1"/>
  <c r="G495" i="1"/>
  <c r="G499" i="1"/>
  <c r="G503" i="1"/>
  <c r="G507" i="1"/>
  <c r="G511" i="1"/>
  <c r="G515" i="1"/>
  <c r="G519" i="1"/>
  <c r="G523" i="1"/>
  <c r="G527" i="1"/>
  <c r="G531" i="1"/>
  <c r="G533" i="1"/>
  <c r="G539" i="1"/>
  <c r="G543" i="1"/>
  <c r="G545" i="1"/>
  <c r="G549" i="1"/>
  <c r="G555" i="1"/>
  <c r="G557" i="1"/>
  <c r="G561" i="1"/>
  <c r="G565" i="1"/>
  <c r="G569" i="1"/>
  <c r="G575" i="1"/>
  <c r="G579" i="1"/>
  <c r="G585" i="1"/>
  <c r="G589" i="1"/>
  <c r="G593" i="1"/>
  <c r="G595" i="1"/>
  <c r="G599" i="1"/>
  <c r="G603" i="1"/>
  <c r="G607" i="1"/>
  <c r="G611" i="1"/>
  <c r="G615" i="1"/>
  <c r="G617" i="1"/>
  <c r="G621" i="1"/>
  <c r="G638" i="1"/>
  <c r="G642" i="1"/>
  <c r="G646" i="1"/>
  <c r="G650" i="1"/>
  <c r="G654" i="1"/>
  <c r="G658" i="1"/>
  <c r="G660" i="1"/>
  <c r="G664" i="1"/>
  <c r="G668" i="1"/>
  <c r="G672" i="1"/>
  <c r="G678" i="1"/>
  <c r="G680" i="1"/>
  <c r="G686"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2" i="1"/>
  <c r="G806" i="1"/>
  <c r="G812" i="1"/>
  <c r="G816" i="1"/>
  <c r="G820" i="1"/>
  <c r="G824" i="1"/>
  <c r="G826" i="1"/>
  <c r="G830" i="1"/>
  <c r="G834" i="1"/>
  <c r="G838" i="1"/>
  <c r="G842" i="1"/>
  <c r="G846" i="1"/>
  <c r="G850" i="1"/>
  <c r="G854" i="1"/>
  <c r="G858" i="1"/>
  <c r="G862" i="1"/>
  <c r="G866" i="1"/>
  <c r="G870" i="1"/>
  <c r="G880" i="1"/>
  <c r="G884" i="1"/>
  <c r="G888" i="1"/>
  <c r="G892" i="1"/>
  <c r="G896" i="1"/>
  <c r="G900" i="1"/>
  <c r="G904" i="1"/>
  <c r="G906" i="1"/>
  <c r="G910" i="1"/>
  <c r="G914" i="1"/>
  <c r="G916" i="1"/>
  <c r="G920" i="1"/>
  <c r="G922" i="1"/>
  <c r="G928" i="1"/>
  <c r="G930" i="1"/>
  <c r="G934" i="1"/>
  <c r="G940"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415" i="1"/>
  <c r="G417" i="1"/>
  <c r="G421" i="1"/>
  <c r="G425" i="1"/>
  <c r="G429" i="1"/>
  <c r="G433" i="1"/>
  <c r="G437" i="1"/>
  <c r="G441" i="1"/>
  <c r="G445" i="1"/>
  <c r="G449" i="1"/>
  <c r="G453" i="1"/>
  <c r="G457" i="1"/>
  <c r="G461" i="1"/>
  <c r="G467" i="1"/>
  <c r="G469" i="1"/>
  <c r="G475" i="1"/>
  <c r="G479" i="1"/>
  <c r="G481" i="1"/>
  <c r="G489" i="1"/>
  <c r="G493" i="1"/>
  <c r="G497" i="1"/>
  <c r="G501" i="1"/>
  <c r="G505" i="1"/>
  <c r="G509" i="1"/>
  <c r="G513" i="1"/>
  <c r="G517" i="1"/>
  <c r="G521" i="1"/>
  <c r="G525" i="1"/>
  <c r="G529" i="1"/>
  <c r="G535" i="1"/>
  <c r="G537" i="1"/>
  <c r="G541" i="1"/>
  <c r="G547" i="1"/>
  <c r="G551" i="1"/>
  <c r="G553" i="1"/>
  <c r="G559" i="1"/>
  <c r="G563" i="1"/>
  <c r="G567" i="1"/>
  <c r="G571" i="1"/>
  <c r="G573" i="1"/>
  <c r="G577" i="1"/>
  <c r="G581" i="1"/>
  <c r="G583" i="1"/>
  <c r="G587" i="1"/>
  <c r="G591" i="1"/>
  <c r="G597" i="1"/>
  <c r="G601" i="1"/>
  <c r="G605" i="1"/>
  <c r="G609" i="1"/>
  <c r="G613" i="1"/>
  <c r="G619" i="1"/>
  <c r="G623" i="1"/>
  <c r="G625" i="1"/>
  <c r="G632" i="1"/>
  <c r="G644" i="1"/>
  <c r="G648" i="1"/>
  <c r="G652" i="1"/>
  <c r="G656" i="1"/>
  <c r="G662" i="1"/>
  <c r="G666" i="1"/>
  <c r="G670" i="1"/>
  <c r="G674" i="1"/>
  <c r="G676" i="1"/>
  <c r="G682" i="1"/>
  <c r="G684"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4" i="1"/>
  <c r="G808" i="1"/>
  <c r="G810" i="1"/>
  <c r="G814" i="1"/>
  <c r="G818" i="1"/>
  <c r="G822" i="1"/>
  <c r="G828" i="1"/>
  <c r="G832" i="1"/>
  <c r="G836" i="1"/>
  <c r="G840" i="1"/>
  <c r="G844" i="1"/>
  <c r="G848" i="1"/>
  <c r="G852" i="1"/>
  <c r="G856" i="1"/>
  <c r="G860" i="1"/>
  <c r="G864" i="1"/>
  <c r="G868" i="1"/>
  <c r="G872" i="1"/>
  <c r="G874" i="1"/>
  <c r="G876" i="1"/>
  <c r="G878" i="1"/>
  <c r="G882" i="1"/>
  <c r="G886" i="1"/>
  <c r="G890" i="1"/>
  <c r="G894" i="1"/>
  <c r="G898" i="1"/>
  <c r="G902" i="1"/>
  <c r="G908" i="1"/>
  <c r="G912" i="1"/>
  <c r="G918" i="1"/>
  <c r="G924" i="1"/>
  <c r="G926" i="1"/>
  <c r="G932" i="1"/>
  <c r="G936" i="1"/>
  <c r="G938" i="1"/>
  <c r="G942" i="1"/>
  <c r="H412"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I16" i="3"/>
  <c r="G1299" i="1"/>
  <c r="H1315" i="1"/>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6" i="4" s="1"/>
  <c r="D50" i="4"/>
  <c r="D82" i="4"/>
  <c r="D106" i="4"/>
  <c r="D124" i="4"/>
  <c r="E408" i="4"/>
  <c r="D403" i="1" s="1"/>
  <c r="D42" i="8"/>
  <c r="G312" i="9" s="1"/>
  <c r="E312" i="9" s="1"/>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H21" i="9"/>
  <c r="G21" i="9"/>
  <c r="F152" i="4"/>
  <c r="F153" i="4"/>
  <c r="E636" i="4"/>
  <c r="D630" i="1" s="1"/>
  <c r="F567" i="4"/>
  <c r="D528" i="4"/>
  <c r="D196" i="4"/>
  <c r="D299" i="4"/>
  <c r="D351" i="4"/>
  <c r="F397" i="4"/>
  <c r="F417" i="4"/>
  <c r="D472" i="4"/>
  <c r="D484" i="4"/>
  <c r="F568" i="4"/>
  <c r="F594" i="4"/>
  <c r="F8" i="5"/>
  <c r="D78" i="5"/>
  <c r="E87" i="5"/>
  <c r="D1065" i="1" s="1"/>
  <c r="H1065" i="1" s="1"/>
  <c r="E289" i="9"/>
  <c r="B289" i="9" s="1"/>
  <c r="F88" i="5"/>
  <c r="D118" i="5"/>
  <c r="D134" i="5"/>
  <c r="D146" i="5"/>
  <c r="E176" i="5"/>
  <c r="H19" i="9" s="1"/>
  <c r="E19" i="9" s="1"/>
  <c r="B19" i="9" s="1"/>
  <c r="D177" i="5"/>
  <c r="D245" i="5"/>
  <c r="D114" i="6"/>
  <c r="G315" i="9"/>
  <c r="E315" i="9" s="1"/>
  <c r="F416" i="4"/>
  <c r="E143" i="9"/>
  <c r="B143" i="9" s="1"/>
  <c r="F603" i="4"/>
  <c r="F149" i="5"/>
  <c r="E309" i="9"/>
  <c r="B309" i="9" s="1"/>
  <c r="F190" i="5"/>
  <c r="E310" i="9"/>
  <c r="B310" i="9" s="1"/>
  <c r="F206" i="5"/>
  <c r="F5" i="6"/>
  <c r="D141"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96" i="9"/>
  <c r="E196" i="9" s="1"/>
  <c r="B196" i="9" s="1"/>
  <c r="G194" i="9"/>
  <c r="E194" i="9" s="1"/>
  <c r="B194" i="9" s="1"/>
  <c r="L192" i="9"/>
  <c r="F192" i="9" s="1"/>
  <c r="G166" i="9"/>
  <c r="H165" i="9"/>
  <c r="G195" i="9"/>
  <c r="E195" i="9" s="1"/>
  <c r="B195" i="9" s="1"/>
  <c r="G193" i="9"/>
  <c r="E193" i="9" s="1"/>
  <c r="B193"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G1499" i="1" l="1"/>
  <c r="G1481" i="1"/>
  <c r="I23" i="3"/>
  <c r="D1214" i="1"/>
  <c r="E7" i="5"/>
  <c r="F7" i="5" s="1"/>
  <c r="F12" i="5"/>
  <c r="I20" i="3"/>
  <c r="E407" i="4"/>
  <c r="D402" i="1" s="1"/>
  <c r="G206" i="1"/>
  <c r="E151" i="4"/>
  <c r="G159" i="1"/>
  <c r="F163" i="4"/>
  <c r="E21" i="9"/>
  <c r="E412" i="4"/>
  <c r="B312" i="9"/>
  <c r="F6" i="4"/>
  <c r="H16" i="3"/>
  <c r="C2" i="1"/>
  <c r="E166" i="9"/>
  <c r="B166" i="9" s="1"/>
  <c r="B192" i="9"/>
  <c r="F213" i="9"/>
  <c r="B213" i="9" s="1"/>
  <c r="B315" i="9"/>
  <c r="E314" i="9"/>
  <c r="I10" i="3" s="1"/>
  <c r="F245" i="5"/>
  <c r="C1222" i="1"/>
  <c r="G307" i="9"/>
  <c r="E307" i="9" s="1"/>
  <c r="B307" i="9" s="1"/>
  <c r="D176" i="5"/>
  <c r="F177" i="5"/>
  <c r="C1154" i="1"/>
  <c r="F146" i="5"/>
  <c r="C1124" i="1"/>
  <c r="F118" i="5"/>
  <c r="C1096" i="1"/>
  <c r="F78" i="5"/>
  <c r="C1056" i="1"/>
  <c r="F472" i="4"/>
  <c r="C466" i="1"/>
  <c r="D350" i="4"/>
  <c r="F351" i="4"/>
  <c r="C346" i="1"/>
  <c r="F196" i="4"/>
  <c r="D151" i="4"/>
  <c r="C192" i="1"/>
  <c r="E68" i="5"/>
  <c r="B21" i="9"/>
  <c r="F106" i="4"/>
  <c r="C102" i="1"/>
  <c r="F50" i="4"/>
  <c r="C46" i="1"/>
  <c r="I1478" i="1"/>
  <c r="I1476" i="1"/>
  <c r="I1474" i="1"/>
  <c r="I1472" i="1"/>
  <c r="I1468" i="1"/>
  <c r="I1466" i="1"/>
  <c r="I1464" i="1"/>
  <c r="I1462" i="1"/>
  <c r="I1460" i="1"/>
  <c r="I1458" i="1"/>
  <c r="I1456" i="1"/>
  <c r="I1452" i="1"/>
  <c r="I1450" i="1"/>
  <c r="I1448" i="1"/>
  <c r="I1446" i="1"/>
  <c r="G1065" i="1"/>
  <c r="F141" i="6"/>
  <c r="C1435" i="1"/>
  <c r="H28" i="3"/>
  <c r="G317" i="9"/>
  <c r="E317" i="9" s="1"/>
  <c r="F114" i="6"/>
  <c r="C1408" i="1"/>
  <c r="H27" i="3"/>
  <c r="D237" i="5"/>
  <c r="E175" i="5"/>
  <c r="D1152" i="1" s="1"/>
  <c r="I22" i="3"/>
  <c r="D1153" i="1"/>
  <c r="F134" i="5"/>
  <c r="C1112" i="1"/>
  <c r="D68" i="5"/>
  <c r="F484" i="4"/>
  <c r="C478" i="1"/>
  <c r="D420" i="4"/>
  <c r="D298" i="4"/>
  <c r="F299" i="4"/>
  <c r="C294" i="1"/>
  <c r="D636" i="4"/>
  <c r="F528" i="4"/>
  <c r="C522" i="1"/>
  <c r="K1450" i="9"/>
  <c r="G313" i="9"/>
  <c r="E313" i="9" s="1"/>
  <c r="B313" i="9" s="1"/>
  <c r="I34" i="3"/>
  <c r="C1517" i="1"/>
  <c r="F124" i="4"/>
  <c r="C120" i="1"/>
  <c r="F82" i="4"/>
  <c r="C78" i="1"/>
  <c r="F44" i="4"/>
  <c r="C40" i="1"/>
  <c r="I1479" i="1"/>
  <c r="I1477" i="1"/>
  <c r="I1473" i="1"/>
  <c r="I1471" i="1"/>
  <c r="I1467" i="1"/>
  <c r="I1465" i="1"/>
  <c r="I1463" i="1"/>
  <c r="I1459" i="1"/>
  <c r="I1457" i="1"/>
  <c r="I1455" i="1"/>
  <c r="I1451" i="1"/>
  <c r="I1449" i="1"/>
  <c r="I1447" i="1"/>
  <c r="E639" i="4"/>
  <c r="D407" i="1"/>
  <c r="D985" i="1" l="1"/>
  <c r="G985" i="1" s="1"/>
  <c r="D147" i="1"/>
  <c r="E289" i="4"/>
  <c r="I17" i="3"/>
  <c r="F298" i="4"/>
  <c r="D407" i="4"/>
  <c r="C293" i="1"/>
  <c r="H478" i="1"/>
  <c r="G478" i="1"/>
  <c r="F237" i="5"/>
  <c r="H23" i="3"/>
  <c r="C1214" i="1"/>
  <c r="G1408" i="1"/>
  <c r="H1408" i="1"/>
  <c r="H9" i="3"/>
  <c r="D633" i="1"/>
  <c r="G40" i="1"/>
  <c r="H40" i="1"/>
  <c r="G78" i="1"/>
  <c r="H78" i="1"/>
  <c r="G120" i="1"/>
  <c r="H120" i="1"/>
  <c r="H1517" i="1"/>
  <c r="G1517" i="1"/>
  <c r="H11" i="3"/>
  <c r="H522" i="1"/>
  <c r="G522" i="1"/>
  <c r="F636" i="4"/>
  <c r="C630" i="1"/>
  <c r="D635" i="4"/>
  <c r="F420" i="4"/>
  <c r="C414" i="1"/>
  <c r="H1112" i="1"/>
  <c r="G1112" i="1"/>
  <c r="G46" i="1"/>
  <c r="H46" i="1"/>
  <c r="G102" i="1"/>
  <c r="H102" i="1"/>
  <c r="G192" i="1"/>
  <c r="H192" i="1"/>
  <c r="H466" i="1"/>
  <c r="G466" i="1"/>
  <c r="H1056" i="1"/>
  <c r="G1056" i="1"/>
  <c r="H1096" i="1"/>
  <c r="G1096" i="1"/>
  <c r="H1124" i="1"/>
  <c r="G1124" i="1"/>
  <c r="G1154" i="1"/>
  <c r="H1154" i="1"/>
  <c r="F176" i="5"/>
  <c r="D175" i="5"/>
  <c r="H22" i="3"/>
  <c r="C1153" i="1"/>
  <c r="G1222" i="1"/>
  <c r="H1222" i="1"/>
  <c r="G2" i="1"/>
  <c r="H2" i="1"/>
  <c r="D412" i="4"/>
  <c r="E311" i="9"/>
  <c r="G294" i="1"/>
  <c r="H294" i="1"/>
  <c r="F68" i="5"/>
  <c r="H21" i="3"/>
  <c r="C1046" i="1"/>
  <c r="D6" i="5"/>
  <c r="B317" i="9"/>
  <c r="E316" i="9"/>
  <c r="G1435" i="1"/>
  <c r="H1435" i="1"/>
  <c r="I21" i="3"/>
  <c r="D1046" i="1"/>
  <c r="E6" i="5"/>
  <c r="D289" i="4"/>
  <c r="F151" i="4"/>
  <c r="H17" i="3"/>
  <c r="C147" i="1"/>
  <c r="G346" i="1"/>
  <c r="H346" i="1"/>
  <c r="D408" i="4"/>
  <c r="F350" i="4"/>
  <c r="C345" i="1"/>
  <c r="H985" i="1" l="1"/>
  <c r="D285" i="1"/>
  <c r="E291" i="4"/>
  <c r="D287" i="1" s="1"/>
  <c r="E290" i="4"/>
  <c r="D286" i="1" s="1"/>
  <c r="E413" i="4"/>
  <c r="G345" i="1"/>
  <c r="H345" i="1"/>
  <c r="F408" i="4"/>
  <c r="C403" i="1"/>
  <c r="D291" i="4"/>
  <c r="F289" i="4"/>
  <c r="D413" i="4"/>
  <c r="C285" i="1"/>
  <c r="D290" i="4"/>
  <c r="G284" i="9"/>
  <c r="E284" i="9" s="1"/>
  <c r="B284" i="9" s="1"/>
  <c r="G278" i="9"/>
  <c r="F6" i="5"/>
  <c r="C984" i="1"/>
  <c r="H630" i="1"/>
  <c r="G630" i="1"/>
  <c r="N3" i="9"/>
  <c r="I11" i="3"/>
  <c r="G1214" i="1"/>
  <c r="H1214" i="1"/>
  <c r="F407" i="4"/>
  <c r="C402" i="1"/>
  <c r="G147" i="1"/>
  <c r="H147" i="1"/>
  <c r="H278" i="9"/>
  <c r="D984" i="1"/>
  <c r="H1046" i="1"/>
  <c r="G1046" i="1"/>
  <c r="D639" i="4"/>
  <c r="D414" i="4"/>
  <c r="F412" i="4"/>
  <c r="C407" i="1"/>
  <c r="G1153" i="1"/>
  <c r="H1153" i="1"/>
  <c r="F175" i="5"/>
  <c r="C1152" i="1"/>
  <c r="H414" i="1"/>
  <c r="G414" i="1"/>
  <c r="F635" i="4"/>
  <c r="C629" i="1"/>
  <c r="K3" i="9"/>
  <c r="I9" i="3"/>
  <c r="G293" i="1"/>
  <c r="H293" i="1"/>
  <c r="E640" i="4" l="1"/>
  <c r="E415" i="4"/>
  <c r="D410" i="1" s="1"/>
  <c r="D408" i="1"/>
  <c r="E414" i="4"/>
  <c r="D409" i="1" s="1"/>
  <c r="F639" i="4"/>
  <c r="C633" i="1"/>
  <c r="H629" i="1"/>
  <c r="G629" i="1"/>
  <c r="G1152" i="1"/>
  <c r="H1152" i="1"/>
  <c r="G407" i="1"/>
  <c r="H407" i="1"/>
  <c r="F414" i="4"/>
  <c r="C409" i="1"/>
  <c r="G402" i="1"/>
  <c r="H402" i="1"/>
  <c r="H8" i="3"/>
  <c r="H984" i="1"/>
  <c r="G984" i="1"/>
  <c r="E278" i="9"/>
  <c r="F290" i="4"/>
  <c r="C286" i="1"/>
  <c r="D640" i="4"/>
  <c r="D415" i="4"/>
  <c r="F413" i="4"/>
  <c r="C408" i="1"/>
  <c r="F291" i="4"/>
  <c r="C287" i="1"/>
  <c r="G285" i="1"/>
  <c r="H285" i="1"/>
  <c r="G403" i="1"/>
  <c r="H403" i="1"/>
  <c r="E641" i="4" l="1"/>
  <c r="E642" i="4"/>
  <c r="D634" i="1"/>
  <c r="G287" i="1"/>
  <c r="H287" i="1"/>
  <c r="G408" i="1"/>
  <c r="H408" i="1"/>
  <c r="F415" i="4"/>
  <c r="C410" i="1"/>
  <c r="M3" i="9"/>
  <c r="D642" i="4"/>
  <c r="F640" i="4"/>
  <c r="C634" i="1"/>
  <c r="G286" i="1"/>
  <c r="H286" i="1"/>
  <c r="B278" i="9"/>
  <c r="E277" i="9"/>
  <c r="I8" i="3" s="1"/>
  <c r="G409" i="1"/>
  <c r="H409" i="1"/>
  <c r="H633" i="1"/>
  <c r="G633" i="1"/>
  <c r="D641" i="4"/>
  <c r="E646" i="4" l="1"/>
  <c r="D636" i="1"/>
  <c r="E645" i="4"/>
  <c r="D635" i="1"/>
  <c r="D645" i="4"/>
  <c r="F641" i="4"/>
  <c r="C635" i="1"/>
  <c r="H634" i="1"/>
  <c r="G634" i="1"/>
  <c r="D646" i="4"/>
  <c r="F642" i="4"/>
  <c r="C636" i="1"/>
  <c r="G410" i="1"/>
  <c r="H410" i="1"/>
  <c r="I18" i="3" l="1"/>
  <c r="D639" i="1"/>
  <c r="D640" i="1"/>
  <c r="I19" i="3"/>
  <c r="H636" i="1"/>
  <c r="G636" i="1"/>
  <c r="F646" i="4"/>
  <c r="H19" i="3"/>
  <c r="C640" i="1"/>
  <c r="H635" i="1"/>
  <c r="G635" i="1"/>
  <c r="F645" i="4"/>
  <c r="H18" i="3"/>
  <c r="C639" i="1"/>
  <c r="G276" i="9"/>
  <c r="E276" i="9" s="1"/>
  <c r="B276" i="9" s="1"/>
  <c r="H639" i="1" l="1"/>
  <c r="G639" i="1"/>
  <c r="H640" i="1"/>
  <c r="G640" i="1"/>
  <c r="H7" i="3"/>
  <c r="J3" i="9" l="1"/>
  <c r="G274" i="9" l="1"/>
  <c r="L272" i="9"/>
  <c r="H274" i="9"/>
  <c r="M272" i="9"/>
  <c r="H18" i="9"/>
  <c r="G18" i="9"/>
  <c r="K10" i="9"/>
  <c r="J17" i="9"/>
  <c r="M16" i="9"/>
  <c r="L15" i="9"/>
  <c r="G17" i="9"/>
  <c r="G16" i="9"/>
  <c r="H15" i="9"/>
  <c r="K5" i="9"/>
  <c r="J7" i="9"/>
  <c r="I13" i="9"/>
  <c r="K11" i="9"/>
  <c r="J10" i="9"/>
  <c r="I9" i="9"/>
  <c r="K7" i="9"/>
  <c r="J6" i="9"/>
  <c r="H17" i="9"/>
  <c r="H16" i="9"/>
  <c r="G15" i="9"/>
  <c r="I17" i="9"/>
  <c r="L16" i="9"/>
  <c r="M15" i="9"/>
  <c r="I5" i="9"/>
  <c r="K6" i="9"/>
  <c r="I8" i="9"/>
  <c r="K13" i="9"/>
  <c r="J12" i="9"/>
  <c r="I11" i="9"/>
  <c r="K9" i="9"/>
  <c r="J8" i="9"/>
  <c r="I7" i="9"/>
  <c r="K12" i="9"/>
  <c r="J11" i="9"/>
  <c r="I6" i="9"/>
  <c r="E6" i="9" s="1"/>
  <c r="B6" i="9" s="1"/>
  <c r="J9" i="9"/>
  <c r="J13" i="9"/>
  <c r="I12" i="9"/>
  <c r="J5" i="9"/>
  <c r="K8" i="9"/>
  <c r="E12" i="9" l="1"/>
  <c r="B12" i="9" s="1"/>
  <c r="E7" i="9"/>
  <c r="B7" i="9" s="1"/>
  <c r="E5" i="9"/>
  <c r="B5" i="9" s="1"/>
  <c r="F16" i="9"/>
  <c r="E15" i="9"/>
  <c r="E10" i="9"/>
  <c r="B10" i="9" s="1"/>
  <c r="E16" i="9"/>
  <c r="F15" i="9"/>
  <c r="F14" i="9" s="1"/>
  <c r="E18" i="9"/>
  <c r="B18" i="9" s="1"/>
  <c r="E13" i="9"/>
  <c r="B13" i="9" s="1"/>
  <c r="E8" i="9"/>
  <c r="B8" i="9" s="1"/>
  <c r="F272" i="9"/>
  <c r="E11" i="9"/>
  <c r="B11" i="9" s="1"/>
  <c r="E9" i="9"/>
  <c r="B9" i="9" s="1"/>
  <c r="E17" i="9"/>
  <c r="B17" i="9" s="1"/>
  <c r="E274" i="9"/>
  <c r="B16" i="9" l="1"/>
  <c r="B15" i="9"/>
  <c r="B274" i="9"/>
  <c r="E20" i="9"/>
  <c r="I7" i="3" s="1"/>
  <c r="E14" i="9"/>
  <c r="E4"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<sst xmlns="http://schemas.openxmlformats.org/spreadsheetml/2006/main" count="4369" uniqueCount="3421">
  <si>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</si>
  <si>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</si>
  <si>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</si>
  <si>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</si>
  <si>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</si>
  <si>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</si>
  <si>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</si>
  <si>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</si>
  <si>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</si>
  <si>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</si>
  <si>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</si>
  <si>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</si>
  <si>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</si>
  <si>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</si>
  <si>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</si>
  <si>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</si>
  <si>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</si>
  <si>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</si>
  <si>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</si>
  <si>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</si>
  <si>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</si>
  <si>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</si>
  <si>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</si>
  <si>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</si>
  <si>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</si>
  <si>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</si>
  <si>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</si>
  <si>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</si>
  <si>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</si>
  <si>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</si>
  <si>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</si>
  <si>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POLJOPRIVREDNI INSTITUT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</si>
  <si>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</si>
  <si>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</si>
  <si>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</si>
  <si>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</si>
  <si>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</si>
  <si>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</si>
  <si>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</si>
  <si>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</si>
  <si>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</si>
  <si>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</si>
  <si>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</si>
  <si>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</si>
  <si>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</si>
  <si>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</si>
  <si>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</si>
  <si>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</si>
  <si>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</si>
  <si>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2991 - POLJOPRIVREDNI INSTITUT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</si>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</sst>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13489224.609999999</v>
      </c>
      <c r="D2" s="6">
        <f>'PR-RAS'!E6</f>
        <v>12963703.83</v>
      </c>
      <c r="E2" s="6">
        <v>0</v>
      </c>
      <c r="F2" s="6">
        <v>0</v>
      </c>
      <c r="G2" s="7">
        <f t="shared" ref="G2:G264" si="0">(B2/1000)*(C2*1+D2*2)</f>
        <v>39416.632269999995</v>
      </c>
      <c r="H2" s="7">
        <f t="shared" ref="H2:H264" si="1">ABS(C2-ROUND(C2,0))+ABS(D2-ROUND(D2,0))</f>
        <v>0.56000000052154064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872024.22</v>
      </c>
      <c r="D46" s="1">
        <f>'PR-RAS'!E50</f>
        <v>323251.31000000006</v>
      </c>
      <c r="E46" s="1">
        <v>0</v>
      </c>
      <c r="F46" s="1">
        <v>0</v>
      </c>
      <c r="G46" s="2">
        <f t="shared" si="0"/>
        <v>68333.707800000004</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230724.2</v>
      </c>
      <c r="D50" s="1">
        <f>'PR-RAS'!E54</f>
        <v>24425.15</v>
      </c>
      <c r="E50" s="1">
        <v>0</v>
      </c>
      <c r="F50" s="1">
        <v>0</v>
      </c>
      <c r="G50" s="2">
        <f t="shared" si="0"/>
        <v>13699.1505</v>
      </c>
      <c r="H50" s="2">
        <f t="shared" si="1"/>
        <v>0.35000000001309672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54202.82</v>
      </c>
      <c r="D53" s="1">
        <f>'PR-RAS'!E57</f>
        <v>19926.05</v>
      </c>
      <c r="E53" s="1">
        <v>0</v>
      </c>
      <c r="F53" s="1">
        <v>0</v>
      </c>
      <c r="G53" s="2">
        <f t="shared" si="0"/>
        <v>4890.8558399999993</v>
      </c>
      <c r="H53" s="2">
        <f t="shared" si="1"/>
        <v>0.22999999999956344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176521.38</v>
      </c>
      <c r="D54" s="1">
        <f>'PR-RAS'!E58</f>
        <v>4499.1000000000004</v>
      </c>
      <c r="E54" s="1">
        <v>0</v>
      </c>
      <c r="F54" s="1">
        <v>0</v>
      </c>
      <c r="G54" s="2">
        <f t="shared" si="0"/>
        <v>9832.5377399999998</v>
      </c>
      <c r="H54" s="2">
        <f t="shared" si="1"/>
        <v>0.48000000000502041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641300.02</v>
      </c>
      <c r="D73" s="1">
        <f>'PR-RAS'!E77</f>
        <v>298826.16000000003</v>
      </c>
      <c r="E73" s="1">
        <v>0</v>
      </c>
      <c r="F73" s="1">
        <v>0</v>
      </c>
      <c r="G73" s="2">
        <f t="shared" si="0"/>
        <v>89204.568480000002</v>
      </c>
      <c r="H73" s="2">
        <f t="shared" si="1"/>
        <v>0.18000000005122274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101523.87</v>
      </c>
      <c r="D74" s="1">
        <f>'PR-RAS'!E78</f>
        <v>163716.20000000001</v>
      </c>
      <c r="E74" s="1">
        <v>0</v>
      </c>
      <c r="F74" s="1">
        <v>0</v>
      </c>
      <c r="G74" s="2">
        <f t="shared" si="0"/>
        <v>31313.807710000001</v>
      </c>
      <c r="H74" s="2">
        <f t="shared" si="1"/>
        <v>0.33000000001629815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330755.40000000002</v>
      </c>
      <c r="D76" s="1">
        <f>'PR-RAS'!E80</f>
        <v>135109.96</v>
      </c>
      <c r="E76" s="1">
        <v>0</v>
      </c>
      <c r="F76" s="1">
        <v>0</v>
      </c>
      <c r="G76" s="2">
        <f t="shared" si="0"/>
        <v>45073.149000000005</v>
      </c>
      <c r="H76" s="2">
        <f t="shared" si="1"/>
        <v>0.44000000003143214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209020.75</v>
      </c>
      <c r="D77" s="1">
        <f>'PR-RAS'!E81</f>
        <v>0</v>
      </c>
      <c r="E77" s="1">
        <v>0</v>
      </c>
      <c r="F77" s="1">
        <v>0</v>
      </c>
      <c r="G77" s="2">
        <f t="shared" si="0"/>
        <v>15885.576999999999</v>
      </c>
      <c r="H77" s="2">
        <f t="shared" si="1"/>
        <v>0.25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17338.780000000002</v>
      </c>
      <c r="D78" s="1">
        <f>'PR-RAS'!E82</f>
        <v>324.29000000000002</v>
      </c>
      <c r="E78" s="1">
        <v>0</v>
      </c>
      <c r="F78" s="1">
        <v>0</v>
      </c>
      <c r="G78" s="2">
        <f t="shared" si="0"/>
        <v>1385.0267200000003</v>
      </c>
      <c r="H78" s="2">
        <f t="shared" si="1"/>
        <v>0.50999999999754664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16555.72</v>
      </c>
      <c r="D79" s="1">
        <f>'PR-RAS'!E83</f>
        <v>324.29000000000002</v>
      </c>
      <c r="E79" s="1">
        <v>0</v>
      </c>
      <c r="F79" s="1">
        <v>0</v>
      </c>
      <c r="G79" s="2">
        <f t="shared" si="0"/>
        <v>1341.9354000000003</v>
      </c>
      <c r="H79" s="2">
        <f t="shared" si="1"/>
        <v>0.56999999999885631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378.32</v>
      </c>
      <c r="D82" s="1">
        <f>'PR-RAS'!E86</f>
        <v>324.24</v>
      </c>
      <c r="E82" s="1">
        <v>0</v>
      </c>
      <c r="F82" s="1">
        <v>0</v>
      </c>
      <c r="G82" s="2">
        <f t="shared" si="0"/>
        <v>83.1708</v>
      </c>
      <c r="H82" s="2">
        <f t="shared" si="1"/>
        <v>0.56000000000000227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16177.4</v>
      </c>
      <c r="D83" s="1">
        <f>'PR-RAS'!E87</f>
        <v>0.05</v>
      </c>
      <c r="E83" s="1">
        <v>0</v>
      </c>
      <c r="F83" s="1">
        <v>0</v>
      </c>
      <c r="G83" s="2">
        <f t="shared" si="0"/>
        <v>1326.5550000000001</v>
      </c>
      <c r="H83" s="2">
        <f t="shared" si="1"/>
        <v>0.44999999999963619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783.06</v>
      </c>
      <c r="D87" s="1">
        <f>'PR-RAS'!E91</f>
        <v>0</v>
      </c>
      <c r="E87" s="1">
        <v>0</v>
      </c>
      <c r="F87" s="1">
        <v>0</v>
      </c>
      <c r="G87" s="2">
        <f t="shared" si="0"/>
        <v>67.343159999999983</v>
      </c>
      <c r="H87" s="2">
        <f t="shared" si="1"/>
        <v>5.999999999994543E-2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783.06</v>
      </c>
      <c r="D93" s="1">
        <f>'PR-RAS'!E97</f>
        <v>0</v>
      </c>
      <c r="E93" s="1">
        <v>0</v>
      </c>
      <c r="F93" s="1">
        <v>0</v>
      </c>
      <c r="G93" s="2">
        <f t="shared" si="0"/>
        <v>72.041519999999991</v>
      </c>
      <c r="H93" s="2">
        <f t="shared" si="1"/>
        <v>5.999999999994543E-2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10945378.6</v>
      </c>
      <c r="D120" s="1">
        <f>'PR-RAS'!E124</f>
        <v>10492933.57</v>
      </c>
      <c r="E120" s="1">
        <v>0</v>
      </c>
      <c r="F120" s="1">
        <v>0</v>
      </c>
      <c r="G120" s="2">
        <f t="shared" si="0"/>
        <v>3799818.2430600002</v>
      </c>
      <c r="H120" s="2">
        <f t="shared" si="1"/>
        <v>0.83000000007450581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10945378.6</v>
      </c>
      <c r="D121" s="1">
        <f>'PR-RAS'!E125</f>
        <v>10492933.57</v>
      </c>
      <c r="E121" s="1">
        <v>0</v>
      </c>
      <c r="F121" s="1">
        <v>0</v>
      </c>
      <c r="G121" s="2">
        <f t="shared" si="0"/>
        <v>3831749.4887999999</v>
      </c>
      <c r="H121" s="2">
        <f t="shared" si="1"/>
        <v>0.83000000007450581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10564963.32</v>
      </c>
      <c r="D122" s="1">
        <f>'PR-RAS'!E126</f>
        <v>10171725.92</v>
      </c>
      <c r="E122" s="1">
        <v>0</v>
      </c>
      <c r="F122" s="1">
        <v>0</v>
      </c>
      <c r="G122" s="2">
        <f t="shared" si="0"/>
        <v>3739918.2343600001</v>
      </c>
      <c r="H122" s="2">
        <f t="shared" si="1"/>
        <v>0.40000000037252903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380415.28</v>
      </c>
      <c r="D123" s="1">
        <f>'PR-RAS'!E127</f>
        <v>321207.65000000002</v>
      </c>
      <c r="E123" s="1">
        <v>0</v>
      </c>
      <c r="F123" s="1">
        <v>0</v>
      </c>
      <c r="G123" s="2">
        <f t="shared" si="0"/>
        <v>124785.33076000001</v>
      </c>
      <c r="H123" s="2">
        <f t="shared" si="1"/>
        <v>0.63000000000465661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1625129.01</v>
      </c>
      <c r="D129" s="1">
        <f>'PR-RAS'!E133</f>
        <v>1646420.27</v>
      </c>
      <c r="E129" s="1">
        <v>0</v>
      </c>
      <c r="F129" s="1">
        <v>0</v>
      </c>
      <c r="G129" s="2">
        <f t="shared" si="0"/>
        <v>629500.10239999997</v>
      </c>
      <c r="H129" s="2">
        <f t="shared" si="1"/>
        <v>0.28000000002793968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1625129.01</v>
      </c>
      <c r="D130" s="1">
        <f>'PR-RAS'!E134</f>
        <v>1646420.27</v>
      </c>
      <c r="E130" s="1">
        <v>0</v>
      </c>
      <c r="F130" s="1">
        <v>0</v>
      </c>
      <c r="G130" s="2">
        <f t="shared" si="0"/>
        <v>634418.07195000001</v>
      </c>
      <c r="H130" s="2">
        <f t="shared" si="1"/>
        <v>0.28000000002793968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1625129.01</v>
      </c>
      <c r="D131" s="1">
        <f>'PR-RAS'!E135</f>
        <v>1646420.27</v>
      </c>
      <c r="E131" s="1">
        <v>0</v>
      </c>
      <c r="F131" s="1">
        <v>0</v>
      </c>
      <c r="G131" s="2">
        <f t="shared" si="0"/>
        <v>639336.04150000005</v>
      </c>
      <c r="H131" s="2">
        <f t="shared" si="1"/>
        <v>0.28000000002793968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29354</v>
      </c>
      <c r="D135" s="1">
        <f>'PR-RAS'!E139</f>
        <v>500774.39</v>
      </c>
      <c r="E135" s="1">
        <v>0</v>
      </c>
      <c r="F135" s="1">
        <v>0</v>
      </c>
      <c r="G135" s="2">
        <f t="shared" si="0"/>
        <v>138140.97252000001</v>
      </c>
      <c r="H135" s="2">
        <f t="shared" si="1"/>
        <v>0.39000000001396984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29354</v>
      </c>
      <c r="D146" s="1">
        <f>'PR-RAS'!E150</f>
        <v>500774.39</v>
      </c>
      <c r="E146" s="1">
        <v>0</v>
      </c>
      <c r="F146" s="1">
        <v>0</v>
      </c>
      <c r="G146" s="2">
        <f t="shared" si="0"/>
        <v>149480.9031</v>
      </c>
      <c r="H146" s="2">
        <f t="shared" si="1"/>
        <v>0.39000000001396984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14386428.819999998</v>
      </c>
      <c r="D147" s="1">
        <f>'PR-RAS'!E151</f>
        <v>14723928.260000002</v>
      </c>
      <c r="E147" s="1">
        <v>0</v>
      </c>
      <c r="F147" s="1">
        <v>0</v>
      </c>
      <c r="G147" s="2">
        <f t="shared" si="0"/>
        <v>6399805.6596400002</v>
      </c>
      <c r="H147" s="2">
        <f t="shared" si="1"/>
        <v>0.44000000320374966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4478514.93</v>
      </c>
      <c r="D148" s="1">
        <f>'PR-RAS'!E152</f>
        <v>4996519.8800000008</v>
      </c>
      <c r="E148" s="1">
        <v>0</v>
      </c>
      <c r="F148" s="1">
        <v>0</v>
      </c>
      <c r="G148" s="2">
        <f t="shared" si="0"/>
        <v>2127318.5394299999</v>
      </c>
      <c r="H148" s="2">
        <f t="shared" si="1"/>
        <v>0.18999999947845936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3644896.12</v>
      </c>
      <c r="D149" s="1">
        <f>'PR-RAS'!E153</f>
        <v>4074510.27</v>
      </c>
      <c r="E149" s="1">
        <v>0</v>
      </c>
      <c r="F149" s="1">
        <v>0</v>
      </c>
      <c r="G149" s="2">
        <f t="shared" si="0"/>
        <v>1745499.6656799999</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3627828.5</v>
      </c>
      <c r="D150" s="1">
        <f>'PR-RAS'!E154</f>
        <v>4055315.93</v>
      </c>
      <c r="E150" s="1">
        <v>0</v>
      </c>
      <c r="F150" s="1">
        <v>0</v>
      </c>
      <c r="G150" s="2">
        <f t="shared" si="0"/>
        <v>1749030.5936399999</v>
      </c>
      <c r="H150" s="2">
        <f t="shared" si="1"/>
        <v>0.56999999983236194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17067.62</v>
      </c>
      <c r="D151" s="1">
        <f>'PR-RAS'!E155</f>
        <v>19194.34</v>
      </c>
      <c r="E151" s="1">
        <v>0</v>
      </c>
      <c r="F151" s="1">
        <v>0</v>
      </c>
      <c r="G151" s="2">
        <f t="shared" si="0"/>
        <v>8318.4449999999997</v>
      </c>
      <c r="H151" s="2">
        <f t="shared" si="1"/>
        <v>0.72000000000116415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235234.57</v>
      </c>
      <c r="D154" s="1">
        <f>'PR-RAS'!E158</f>
        <v>251779.46</v>
      </c>
      <c r="E154" s="1">
        <v>0</v>
      </c>
      <c r="F154" s="1">
        <v>0</v>
      </c>
      <c r="G154" s="2">
        <f t="shared" si="0"/>
        <v>113035.40397</v>
      </c>
      <c r="H154" s="2">
        <f t="shared" si="1"/>
        <v>0.88999999998486601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598384.24</v>
      </c>
      <c r="D155" s="1">
        <f>'PR-RAS'!E159</f>
        <v>670230.15</v>
      </c>
      <c r="E155" s="1">
        <v>0</v>
      </c>
      <c r="F155" s="1">
        <v>0</v>
      </c>
      <c r="G155" s="2">
        <f t="shared" si="0"/>
        <v>298582.05916</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598384.24</v>
      </c>
      <c r="D157" s="1">
        <f>'PR-RAS'!E161</f>
        <v>670230.15</v>
      </c>
      <c r="E157" s="1">
        <v>0</v>
      </c>
      <c r="F157" s="1">
        <v>0</v>
      </c>
      <c r="G157" s="2">
        <f t="shared" si="0"/>
        <v>302459.74823999999</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9819829.2400000002</v>
      </c>
      <c r="D159" s="1">
        <f>'PR-RAS'!E163</f>
        <v>9659637.790000001</v>
      </c>
      <c r="E159" s="1">
        <v>0</v>
      </c>
      <c r="F159" s="1">
        <v>0</v>
      </c>
      <c r="G159" s="2">
        <f t="shared" si="0"/>
        <v>4603978.5615600003</v>
      </c>
      <c r="H159" s="2">
        <f t="shared" si="1"/>
        <v>0.44999999925494194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231772.33000000002</v>
      </c>
      <c r="D160" s="1">
        <f>'PR-RAS'!E164</f>
        <v>234844.37000000002</v>
      </c>
      <c r="E160" s="1">
        <v>0</v>
      </c>
      <c r="F160" s="1">
        <v>0</v>
      </c>
      <c r="G160" s="2">
        <f t="shared" si="0"/>
        <v>111532.31013000001</v>
      </c>
      <c r="H160" s="2">
        <f t="shared" si="1"/>
        <v>0.70000000004074536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79063.91</v>
      </c>
      <c r="D161" s="1">
        <f>'PR-RAS'!E165</f>
        <v>66722.880000000005</v>
      </c>
      <c r="E161" s="1">
        <v>0</v>
      </c>
      <c r="F161" s="1">
        <v>0</v>
      </c>
      <c r="G161" s="2">
        <f t="shared" si="0"/>
        <v>34001.547200000001</v>
      </c>
      <c r="H161" s="2">
        <f t="shared" si="1"/>
        <v>0.20999999999185093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128622.72</v>
      </c>
      <c r="D162" s="1">
        <f>'PR-RAS'!E166</f>
        <v>141730.06</v>
      </c>
      <c r="E162" s="1">
        <v>0</v>
      </c>
      <c r="F162" s="1">
        <v>0</v>
      </c>
      <c r="G162" s="2">
        <f t="shared" si="0"/>
        <v>66345.337239999993</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20241.830000000002</v>
      </c>
      <c r="D163" s="1">
        <f>'PR-RAS'!E167</f>
        <v>21227.83</v>
      </c>
      <c r="E163" s="1">
        <v>0</v>
      </c>
      <c r="F163" s="1">
        <v>0</v>
      </c>
      <c r="G163" s="2">
        <f t="shared" si="0"/>
        <v>10156.993380000002</v>
      </c>
      <c r="H163" s="2">
        <f t="shared" si="1"/>
        <v>0.33999999999650754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3843.87</v>
      </c>
      <c r="D164" s="1">
        <f>'PR-RAS'!E168</f>
        <v>5163.6000000000004</v>
      </c>
      <c r="E164" s="1">
        <v>0</v>
      </c>
      <c r="F164" s="1">
        <v>0</v>
      </c>
      <c r="G164" s="2">
        <f t="shared" si="0"/>
        <v>2309.8844100000001</v>
      </c>
      <c r="H164" s="2">
        <f t="shared" si="1"/>
        <v>0.52999999999974534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7365991.1800000006</v>
      </c>
      <c r="D165" s="1">
        <f>'PR-RAS'!E169</f>
        <v>7435066.4500000002</v>
      </c>
      <c r="E165" s="1">
        <v>0</v>
      </c>
      <c r="F165" s="1">
        <v>0</v>
      </c>
      <c r="G165" s="2">
        <f t="shared" si="0"/>
        <v>3646724.3491200004</v>
      </c>
      <c r="H165" s="2">
        <f t="shared" si="1"/>
        <v>0.63000000081956387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30539.8</v>
      </c>
      <c r="D166" s="1">
        <f>'PR-RAS'!E170</f>
        <v>32453.58</v>
      </c>
      <c r="E166" s="1">
        <v>0</v>
      </c>
      <c r="F166" s="1">
        <v>0</v>
      </c>
      <c r="G166" s="2">
        <f t="shared" si="0"/>
        <v>15748.748400000002</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6913348.9900000002</v>
      </c>
      <c r="D167" s="1">
        <f>'PR-RAS'!E171</f>
        <v>7094468.46</v>
      </c>
      <c r="E167" s="1">
        <v>0</v>
      </c>
      <c r="F167" s="1">
        <v>0</v>
      </c>
      <c r="G167" s="2">
        <f t="shared" si="0"/>
        <v>3502979.4610600001</v>
      </c>
      <c r="H167" s="2">
        <f t="shared" si="1"/>
        <v>0.46999999973922968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377694.65</v>
      </c>
      <c r="D168" s="1">
        <f>'PR-RAS'!E172</f>
        <v>262259.45</v>
      </c>
      <c r="E168" s="1">
        <v>0</v>
      </c>
      <c r="F168" s="1">
        <v>0</v>
      </c>
      <c r="G168" s="2">
        <f t="shared" si="0"/>
        <v>150669.66285000002</v>
      </c>
      <c r="H168" s="2">
        <f t="shared" si="1"/>
        <v>0.79999999998835847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38886.07</v>
      </c>
      <c r="D169" s="1">
        <f>'PR-RAS'!E173</f>
        <v>34455.980000000003</v>
      </c>
      <c r="E169" s="1">
        <v>0</v>
      </c>
      <c r="F169" s="1">
        <v>0</v>
      </c>
      <c r="G169" s="2">
        <f t="shared" si="0"/>
        <v>18110.069040000002</v>
      </c>
      <c r="H169" s="2">
        <f t="shared" si="1"/>
        <v>8.999999999650754E-2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2792.49</v>
      </c>
      <c r="D170" s="1">
        <f>'PR-RAS'!E174</f>
        <v>3447.59</v>
      </c>
      <c r="E170" s="1">
        <v>0</v>
      </c>
      <c r="F170" s="1">
        <v>0</v>
      </c>
      <c r="G170" s="2">
        <f t="shared" si="0"/>
        <v>1637.2162300000002</v>
      </c>
      <c r="H170" s="2">
        <f t="shared" si="1"/>
        <v>0.8999999999996362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2729.18</v>
      </c>
      <c r="D172" s="1">
        <f>'PR-RAS'!E176</f>
        <v>7981.39</v>
      </c>
      <c r="E172" s="1">
        <v>0</v>
      </c>
      <c r="F172" s="1">
        <v>0</v>
      </c>
      <c r="G172" s="2">
        <f t="shared" si="0"/>
        <v>3196.3251599999999</v>
      </c>
      <c r="H172" s="2">
        <f t="shared" si="1"/>
        <v>0.57000000000016371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1439826.3699999999</v>
      </c>
      <c r="D173" s="1">
        <f>'PR-RAS'!E177</f>
        <v>1438403.8399999999</v>
      </c>
      <c r="E173" s="1">
        <v>0</v>
      </c>
      <c r="F173" s="1">
        <v>0</v>
      </c>
      <c r="G173" s="2">
        <f t="shared" si="0"/>
        <v>742461.05659999989</v>
      </c>
      <c r="H173" s="2">
        <f t="shared" si="1"/>
        <v>0.53000000002793968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157814.01999999999</v>
      </c>
      <c r="D174" s="1">
        <f>'PR-RAS'!E178</f>
        <v>193773.24</v>
      </c>
      <c r="E174" s="1">
        <v>0</v>
      </c>
      <c r="F174" s="1">
        <v>0</v>
      </c>
      <c r="G174" s="2">
        <f t="shared" si="0"/>
        <v>94347.366499999989</v>
      </c>
      <c r="H174" s="2">
        <f t="shared" si="1"/>
        <v>0.2599999999802094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132741.71</v>
      </c>
      <c r="D175" s="1">
        <f>'PR-RAS'!E179</f>
        <v>128291.47</v>
      </c>
      <c r="E175" s="1">
        <v>0</v>
      </c>
      <c r="F175" s="1">
        <v>0</v>
      </c>
      <c r="G175" s="2">
        <f t="shared" si="0"/>
        <v>67742.489100000006</v>
      </c>
      <c r="H175" s="2">
        <f t="shared" si="1"/>
        <v>0.76000000000931323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152772.68</v>
      </c>
      <c r="D176" s="1">
        <f>'PR-RAS'!E180</f>
        <v>92768.72</v>
      </c>
      <c r="E176" s="1">
        <v>0</v>
      </c>
      <c r="F176" s="1">
        <v>0</v>
      </c>
      <c r="G176" s="2">
        <f t="shared" si="0"/>
        <v>59204.270999999993</v>
      </c>
      <c r="H176" s="2">
        <f t="shared" si="1"/>
        <v>0.60000000000582077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74991.509999999995</v>
      </c>
      <c r="D177" s="1">
        <f>'PR-RAS'!E181</f>
        <v>56276.54</v>
      </c>
      <c r="E177" s="1">
        <v>0</v>
      </c>
      <c r="F177" s="1">
        <v>0</v>
      </c>
      <c r="G177" s="2">
        <f t="shared" si="0"/>
        <v>33007.847839999995</v>
      </c>
      <c r="H177" s="2">
        <f t="shared" si="1"/>
        <v>0.95000000000436557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96155.73</v>
      </c>
      <c r="D178" s="1">
        <f>'PR-RAS'!E182</f>
        <v>105514.43</v>
      </c>
      <c r="E178" s="1">
        <v>0</v>
      </c>
      <c r="F178" s="1">
        <v>0</v>
      </c>
      <c r="G178" s="2">
        <f t="shared" si="0"/>
        <v>54371.672429999991</v>
      </c>
      <c r="H178" s="2">
        <f t="shared" si="1"/>
        <v>0.69999999999708962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5133.84</v>
      </c>
      <c r="D179" s="1">
        <f>'PR-RAS'!E183</f>
        <v>7463.95</v>
      </c>
      <c r="E179" s="1">
        <v>0</v>
      </c>
      <c r="F179" s="1">
        <v>0</v>
      </c>
      <c r="G179" s="2">
        <f t="shared" si="0"/>
        <v>3570.9897199999996</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311582.34999999998</v>
      </c>
      <c r="D180" s="1">
        <f>'PR-RAS'!E184</f>
        <v>327159.67</v>
      </c>
      <c r="E180" s="1">
        <v>0</v>
      </c>
      <c r="F180" s="1">
        <v>0</v>
      </c>
      <c r="G180" s="2">
        <f t="shared" si="0"/>
        <v>172896.40250999999</v>
      </c>
      <c r="H180" s="2">
        <f t="shared" si="1"/>
        <v>0.67999999999301508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8321.7199999999993</v>
      </c>
      <c r="D181" s="1">
        <f>'PR-RAS'!E185</f>
        <v>9728.4</v>
      </c>
      <c r="E181" s="1">
        <v>0</v>
      </c>
      <c r="F181" s="1">
        <v>0</v>
      </c>
      <c r="G181" s="2">
        <f t="shared" si="0"/>
        <v>5000.1335999999992</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500312.81</v>
      </c>
      <c r="D182" s="1">
        <f>'PR-RAS'!E186</f>
        <v>517427.42</v>
      </c>
      <c r="E182" s="1">
        <v>0</v>
      </c>
      <c r="F182" s="1">
        <v>0</v>
      </c>
      <c r="G182" s="2">
        <f t="shared" si="0"/>
        <v>277865.34464999998</v>
      </c>
      <c r="H182" s="2">
        <f t="shared" si="1"/>
        <v>0.60999999998603016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782239.3600000001</v>
      </c>
      <c r="D184" s="1">
        <f>'PR-RAS'!E188</f>
        <v>551323.13</v>
      </c>
      <c r="E184" s="1">
        <v>0</v>
      </c>
      <c r="F184" s="1">
        <v>0</v>
      </c>
      <c r="G184" s="2">
        <f t="shared" si="0"/>
        <v>344934.06846000004</v>
      </c>
      <c r="H184" s="2">
        <f t="shared" si="1"/>
        <v>0.4900000001071021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24567.58</v>
      </c>
      <c r="D185" s="1">
        <f>'PR-RAS'!E189</f>
        <v>24502.55</v>
      </c>
      <c r="E185" s="1">
        <v>0</v>
      </c>
      <c r="F185" s="1">
        <v>0</v>
      </c>
      <c r="G185" s="2">
        <f t="shared" si="0"/>
        <v>13537.373119999998</v>
      </c>
      <c r="H185" s="2">
        <f t="shared" si="1"/>
        <v>0.86999999999898137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46117.32</v>
      </c>
      <c r="D186" s="1">
        <f>'PR-RAS'!E190</f>
        <v>45851.25</v>
      </c>
      <c r="E186" s="1">
        <v>0</v>
      </c>
      <c r="F186" s="1">
        <v>0</v>
      </c>
      <c r="G186" s="2">
        <f t="shared" si="0"/>
        <v>25496.666700000002</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78206.880000000005</v>
      </c>
      <c r="D187" s="1">
        <f>'PR-RAS'!E191</f>
        <v>131287.76999999999</v>
      </c>
      <c r="E187" s="1">
        <v>0</v>
      </c>
      <c r="F187" s="1">
        <v>0</v>
      </c>
      <c r="G187" s="2">
        <f t="shared" si="0"/>
        <v>63385.530119999996</v>
      </c>
      <c r="H187" s="2">
        <f t="shared" si="1"/>
        <v>0.35000000000582077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4545.76</v>
      </c>
      <c r="D188" s="1">
        <f>'PR-RAS'!E192</f>
        <v>4562.66</v>
      </c>
      <c r="E188" s="1">
        <v>0</v>
      </c>
      <c r="F188" s="1">
        <v>0</v>
      </c>
      <c r="G188" s="2">
        <f t="shared" si="0"/>
        <v>2556.4919599999998</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18025.29</v>
      </c>
      <c r="D189" s="1">
        <f>'PR-RAS'!E193</f>
        <v>19873.39</v>
      </c>
      <c r="E189" s="1">
        <v>0</v>
      </c>
      <c r="F189" s="1">
        <v>0</v>
      </c>
      <c r="G189" s="2">
        <f t="shared" si="0"/>
        <v>10861.149160000001</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610776.53</v>
      </c>
      <c r="D191" s="1">
        <f>'PR-RAS'!E195</f>
        <v>325245.51</v>
      </c>
      <c r="E191" s="1">
        <v>0</v>
      </c>
      <c r="F191" s="1">
        <v>0</v>
      </c>
      <c r="G191" s="2">
        <f t="shared" si="0"/>
        <v>239640.8345</v>
      </c>
      <c r="H191" s="2">
        <f t="shared" si="1"/>
        <v>0.9599999999627471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74605.94</v>
      </c>
      <c r="D192" s="1">
        <f>'PR-RAS'!E196</f>
        <v>65705.73000000001</v>
      </c>
      <c r="E192" s="1">
        <v>0</v>
      </c>
      <c r="F192" s="1">
        <v>0</v>
      </c>
      <c r="G192" s="2">
        <f t="shared" si="0"/>
        <v>39349.323400000008</v>
      </c>
      <c r="H192" s="2">
        <f t="shared" si="1"/>
        <v>0.32999999998719431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2743.48</v>
      </c>
      <c r="D198" s="1">
        <f>'PR-RAS'!E202</f>
        <v>2035.64</v>
      </c>
      <c r="E198" s="1">
        <v>0</v>
      </c>
      <c r="F198" s="1">
        <v>0</v>
      </c>
      <c r="G198" s="2">
        <f t="shared" si="0"/>
        <v>1342.5077200000001</v>
      </c>
      <c r="H198" s="2">
        <f t="shared" si="1"/>
        <v>0.83999999999991815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2743.48</v>
      </c>
      <c r="D201" s="1">
        <f>'PR-RAS'!E205</f>
        <v>2035.64</v>
      </c>
      <c r="E201" s="1">
        <v>0</v>
      </c>
      <c r="F201" s="1">
        <v>0</v>
      </c>
      <c r="G201" s="2">
        <f t="shared" si="0"/>
        <v>1362.9520000000002</v>
      </c>
      <c r="H201" s="2">
        <f t="shared" si="1"/>
        <v>0.83999999999991815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71862.460000000006</v>
      </c>
      <c r="D206" s="1">
        <f>'PR-RAS'!E210</f>
        <v>63670.090000000004</v>
      </c>
      <c r="E206" s="1">
        <v>0</v>
      </c>
      <c r="F206" s="1">
        <v>0</v>
      </c>
      <c r="G206" s="2">
        <f t="shared" si="0"/>
        <v>40836.5412</v>
      </c>
      <c r="H206" s="2">
        <f t="shared" si="1"/>
        <v>0.55000000001018634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13511.12</v>
      </c>
      <c r="D207" s="1">
        <f>'PR-RAS'!E211</f>
        <v>15009.67</v>
      </c>
      <c r="E207" s="1">
        <v>0</v>
      </c>
      <c r="F207" s="1">
        <v>0</v>
      </c>
      <c r="G207" s="2">
        <f t="shared" si="0"/>
        <v>8967.2747599999984</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25208.68</v>
      </c>
      <c r="D208" s="1">
        <f>'PR-RAS'!E212</f>
        <v>590.85</v>
      </c>
      <c r="E208" s="1">
        <v>0</v>
      </c>
      <c r="F208" s="1">
        <v>0</v>
      </c>
      <c r="G208" s="2">
        <f t="shared" si="0"/>
        <v>5462.8086599999997</v>
      </c>
      <c r="H208" s="2">
        <f t="shared" si="1"/>
        <v>0.46999999999968622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3572.68</v>
      </c>
      <c r="D209" s="1">
        <f>'PR-RAS'!E213</f>
        <v>2230.59</v>
      </c>
      <c r="E209" s="1">
        <v>0</v>
      </c>
      <c r="F209" s="1">
        <v>0</v>
      </c>
      <c r="G209" s="2">
        <f t="shared" si="0"/>
        <v>1671.04288</v>
      </c>
      <c r="H209" s="2">
        <f t="shared" si="1"/>
        <v>0.73000000000001819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29569.98</v>
      </c>
      <c r="D210" s="1">
        <f>'PR-RAS'!E214</f>
        <v>45838.98</v>
      </c>
      <c r="E210" s="1">
        <v>0</v>
      </c>
      <c r="F210" s="1">
        <v>0</v>
      </c>
      <c r="G210" s="2">
        <f t="shared" si="0"/>
        <v>25340.819459999999</v>
      </c>
      <c r="H210" s="2">
        <f t="shared" si="1"/>
        <v>3.9999999997235136E-2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265.45</v>
      </c>
      <c r="D220" s="1">
        <f>'PR-RAS'!E224</f>
        <v>0</v>
      </c>
      <c r="E220" s="1">
        <v>0</v>
      </c>
      <c r="F220" s="1">
        <v>0</v>
      </c>
      <c r="G220" s="2">
        <f t="shared" si="0"/>
        <v>58.13355</v>
      </c>
      <c r="H220" s="2">
        <f t="shared" si="1"/>
        <v>0.44999999999998863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265.45</v>
      </c>
      <c r="D243" s="1">
        <f>'PR-RAS'!E247</f>
        <v>0</v>
      </c>
      <c r="E243" s="1">
        <v>0</v>
      </c>
      <c r="F243" s="1">
        <v>0</v>
      </c>
      <c r="G243" s="2">
        <f t="shared" si="0"/>
        <v>64.238900000000001</v>
      </c>
      <c r="H243" s="2">
        <f t="shared" si="1"/>
        <v>0.44999999999998863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265.45</v>
      </c>
      <c r="D244" s="1">
        <f>'PR-RAS'!E248</f>
        <v>0</v>
      </c>
      <c r="E244" s="1">
        <v>0</v>
      </c>
      <c r="F244" s="1">
        <v>0</v>
      </c>
      <c r="G244" s="2">
        <f t="shared" si="0"/>
        <v>64.504350000000002</v>
      </c>
      <c r="H244" s="2">
        <f t="shared" si="1"/>
        <v>0.44999999999998863</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13213.26</v>
      </c>
      <c r="D259" s="1">
        <f>'PR-RAS'!E263</f>
        <v>2064.86</v>
      </c>
      <c r="E259" s="1">
        <v>0</v>
      </c>
      <c r="F259" s="1">
        <v>0</v>
      </c>
      <c r="G259" s="2">
        <f t="shared" si="0"/>
        <v>4474.48884</v>
      </c>
      <c r="H259" s="2">
        <f t="shared" si="1"/>
        <v>0.40000000000009095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1990.84</v>
      </c>
      <c r="D260" s="1">
        <f>'PR-RAS'!E264</f>
        <v>1830</v>
      </c>
      <c r="E260" s="1">
        <v>0</v>
      </c>
      <c r="F260" s="1">
        <v>0</v>
      </c>
      <c r="G260" s="2">
        <f t="shared" si="0"/>
        <v>1463.5675600000002</v>
      </c>
      <c r="H260" s="2">
        <f t="shared" si="1"/>
        <v>0.16000000000008185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1990.84</v>
      </c>
      <c r="D261" s="1">
        <f>'PR-RAS'!E265</f>
        <v>1830</v>
      </c>
      <c r="E261" s="1">
        <v>0</v>
      </c>
      <c r="F261" s="1">
        <v>0</v>
      </c>
      <c r="G261" s="2">
        <f t="shared" si="0"/>
        <v>1469.2184000000002</v>
      </c>
      <c r="H261" s="2">
        <f t="shared" si="1"/>
        <v>0.16000000000008185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11222.42</v>
      </c>
      <c r="D269" s="1">
        <f>'PR-RAS'!E273</f>
        <v>234.86</v>
      </c>
      <c r="E269" s="1">
        <v>0</v>
      </c>
      <c r="F269" s="1">
        <v>0</v>
      </c>
      <c r="G269" s="2">
        <f t="shared" si="8"/>
        <v>3133.49352</v>
      </c>
      <c r="H269" s="2">
        <f t="shared" si="9"/>
        <v>0.56000000000005912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11222.42</v>
      </c>
      <c r="D270" s="1">
        <f>'PR-RAS'!E274</f>
        <v>234.86</v>
      </c>
      <c r="E270" s="1">
        <v>0</v>
      </c>
      <c r="F270" s="1">
        <v>0</v>
      </c>
      <c r="G270" s="2">
        <f t="shared" si="8"/>
        <v>3145.1856600000001</v>
      </c>
      <c r="H270" s="2">
        <f t="shared" si="9"/>
        <v>0.56000000000005912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1514834.9</v>
      </c>
      <c r="D281" s="1">
        <f>'PR-RAS'!E285</f>
        <v>1727907.02</v>
      </c>
      <c r="E281" s="1">
        <v>0</v>
      </c>
      <c r="F281" s="1">
        <v>0</v>
      </c>
      <c r="G281" s="2">
        <f t="shared" si="8"/>
        <v>1391781.7031999999</v>
      </c>
      <c r="H281" s="2">
        <f t="shared" si="9"/>
        <v>0.12000000011175871</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1729754.51</v>
      </c>
      <c r="D282" s="1">
        <f>'PR-RAS'!E286</f>
        <v>2124316.13</v>
      </c>
      <c r="E282" s="1">
        <v>0</v>
      </c>
      <c r="F282" s="1">
        <v>0</v>
      </c>
      <c r="G282" s="2">
        <f t="shared" si="8"/>
        <v>1679926.6823700001</v>
      </c>
      <c r="H282" s="2">
        <f t="shared" si="9"/>
        <v>0.61999999987892807</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214919.6100000001</v>
      </c>
      <c r="D283" s="1">
        <f>'PR-RAS'!E287</f>
        <v>396409.10999999987</v>
      </c>
      <c r="E283" s="1">
        <v>0</v>
      </c>
      <c r="F283" s="1">
        <v>0</v>
      </c>
      <c r="G283" s="2">
        <f t="shared" si="8"/>
        <v>284182.0680599999</v>
      </c>
      <c r="H283" s="2">
        <f t="shared" si="9"/>
        <v>0.49999999976716936</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14171509.209999999</v>
      </c>
      <c r="D285" s="1">
        <f>'PR-RAS'!E289</f>
        <v>14327519.150000002</v>
      </c>
      <c r="E285" s="1">
        <v>0</v>
      </c>
      <c r="F285" s="1">
        <v>0</v>
      </c>
      <c r="G285" s="2">
        <f t="shared" si="8"/>
        <v>12162739.492840001</v>
      </c>
      <c r="H285" s="2">
        <f t="shared" si="9"/>
        <v>0.3600000012665987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682284.59999999963</v>
      </c>
      <c r="D287" s="1">
        <f>'PR-RAS'!E291</f>
        <v>1363815.3200000022</v>
      </c>
      <c r="E287" s="1">
        <v>0</v>
      </c>
      <c r="F287" s="1">
        <v>0</v>
      </c>
      <c r="G287" s="2">
        <f t="shared" si="8"/>
        <v>975235.75864000106</v>
      </c>
      <c r="H287" s="2">
        <f t="shared" si="9"/>
        <v>0.7200000025331974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2013537.11</v>
      </c>
      <c r="D290" s="1">
        <f>'PR-RAS'!E294</f>
        <v>1800000.89</v>
      </c>
      <c r="E290" s="1">
        <v>0</v>
      </c>
      <c r="F290" s="1">
        <v>0</v>
      </c>
      <c r="G290" s="2">
        <f t="shared" si="8"/>
        <v>1622312.7392099998</v>
      </c>
      <c r="H290" s="2">
        <f t="shared" si="9"/>
        <v>0.22000000020489097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2013537.11</v>
      </c>
      <c r="D291" s="1">
        <f>'PR-RAS'!E295</f>
        <v>1800000.89</v>
      </c>
      <c r="E291" s="1">
        <v>0</v>
      </c>
      <c r="F291" s="1">
        <v>0</v>
      </c>
      <c r="G291" s="2">
        <f t="shared" si="8"/>
        <v>1627926.2780999998</v>
      </c>
      <c r="H291" s="2">
        <f t="shared" si="9"/>
        <v>0.22000000020489097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298864.31</v>
      </c>
      <c r="D345" s="1">
        <f>'PR-RAS'!E350</f>
        <v>243124.71000000002</v>
      </c>
      <c r="E345" s="1">
        <v>0</v>
      </c>
      <c r="F345" s="1">
        <v>0</v>
      </c>
      <c r="G345" s="2">
        <f t="shared" si="8"/>
        <v>270079.12311999995</v>
      </c>
      <c r="H345" s="2">
        <f t="shared" si="9"/>
        <v>0.59999999997671694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298864.31</v>
      </c>
      <c r="D358" s="1">
        <f>'PR-RAS'!E363</f>
        <v>243124.71000000002</v>
      </c>
      <c r="E358" s="1">
        <v>0</v>
      </c>
      <c r="F358" s="1">
        <v>0</v>
      </c>
      <c r="G358" s="2">
        <f t="shared" si="8"/>
        <v>280285.60160999995</v>
      </c>
      <c r="H358" s="2">
        <f t="shared" si="9"/>
        <v>0.59999999997671694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26077.93</v>
      </c>
      <c r="E359" s="1">
        <v>0</v>
      </c>
      <c r="F359" s="1">
        <v>0</v>
      </c>
      <c r="G359" s="2">
        <f t="shared" si="8"/>
        <v>18671.797879999998</v>
      </c>
      <c r="H359" s="2">
        <f t="shared" si="9"/>
        <v>6.9999999999708962E-2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26077.93</v>
      </c>
      <c r="E361" s="1">
        <v>0</v>
      </c>
      <c r="F361" s="1">
        <v>0</v>
      </c>
      <c r="G361" s="2">
        <f t="shared" si="8"/>
        <v>18776.1096</v>
      </c>
      <c r="H361" s="2">
        <f t="shared" si="9"/>
        <v>6.9999999999708962E-2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272261.67</v>
      </c>
      <c r="D364" s="1">
        <f>'PR-RAS'!E369</f>
        <v>173669.32</v>
      </c>
      <c r="E364" s="1">
        <v>0</v>
      </c>
      <c r="F364" s="1">
        <v>0</v>
      </c>
      <c r="G364" s="2">
        <f t="shared" si="8"/>
        <v>224914.91253</v>
      </c>
      <c r="H364" s="2">
        <f t="shared" si="9"/>
        <v>0.65000000002328306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30815.96</v>
      </c>
      <c r="D365" s="1">
        <f>'PR-RAS'!E370</f>
        <v>38127.99</v>
      </c>
      <c r="E365" s="1">
        <v>0</v>
      </c>
      <c r="F365" s="1">
        <v>0</v>
      </c>
      <c r="G365" s="2">
        <f t="shared" si="8"/>
        <v>38974.186159999997</v>
      </c>
      <c r="H365" s="2">
        <f t="shared" si="9"/>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2775.5</v>
      </c>
      <c r="D367" s="1">
        <f>'PR-RAS'!E372</f>
        <v>3860.1</v>
      </c>
      <c r="E367" s="1">
        <v>0</v>
      </c>
      <c r="F367" s="1">
        <v>0</v>
      </c>
      <c r="G367" s="2">
        <f t="shared" si="8"/>
        <v>3841.4262000000003</v>
      </c>
      <c r="H367" s="2">
        <f t="shared" si="9"/>
        <v>0.59999999999990905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41482.57</v>
      </c>
      <c r="D368" s="1">
        <f>'PR-RAS'!E373</f>
        <v>6700.55</v>
      </c>
      <c r="E368" s="1">
        <v>0</v>
      </c>
      <c r="F368" s="1">
        <v>0</v>
      </c>
      <c r="G368" s="2">
        <f t="shared" si="8"/>
        <v>20142.30689</v>
      </c>
      <c r="H368" s="2">
        <f t="shared" si="9"/>
        <v>0.88000000000010914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3126.74</v>
      </c>
      <c r="D369" s="1">
        <f>'PR-RAS'!E374</f>
        <v>82239.490000000005</v>
      </c>
      <c r="E369" s="1">
        <v>0</v>
      </c>
      <c r="F369" s="1">
        <v>0</v>
      </c>
      <c r="G369" s="2">
        <f t="shared" si="8"/>
        <v>61678.90496</v>
      </c>
      <c r="H369" s="2">
        <f t="shared" si="9"/>
        <v>0.75000000000545697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194060.9</v>
      </c>
      <c r="D371" s="1">
        <f>'PR-RAS'!E376</f>
        <v>42741.19</v>
      </c>
      <c r="E371" s="1">
        <v>0</v>
      </c>
      <c r="F371" s="1">
        <v>0</v>
      </c>
      <c r="G371" s="2">
        <f t="shared" si="8"/>
        <v>103431.01360000001</v>
      </c>
      <c r="H371" s="2">
        <f t="shared" si="9"/>
        <v>0.29000000000814907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26602.639999999999</v>
      </c>
      <c r="D373" s="1">
        <f>'PR-RAS'!E378</f>
        <v>43301.760000000002</v>
      </c>
      <c r="E373" s="1">
        <v>0</v>
      </c>
      <c r="F373" s="1">
        <v>0</v>
      </c>
      <c r="G373" s="2">
        <f t="shared" si="8"/>
        <v>42112.69152</v>
      </c>
      <c r="H373" s="2">
        <f t="shared" si="9"/>
        <v>0.59999999999854481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26602.639999999999</v>
      </c>
      <c r="D374" s="1">
        <f>'PR-RAS'!E379</f>
        <v>43301.760000000002</v>
      </c>
      <c r="E374" s="1">
        <v>0</v>
      </c>
      <c r="F374" s="1">
        <v>0</v>
      </c>
      <c r="G374" s="2">
        <f t="shared" si="8"/>
        <v>42225.897680000002</v>
      </c>
      <c r="H374" s="2">
        <f t="shared" si="9"/>
        <v>0.59999999999854481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75.7</v>
      </c>
      <c r="E378" s="1">
        <v>0</v>
      </c>
      <c r="F378" s="1">
        <v>0</v>
      </c>
      <c r="G378" s="2">
        <f t="shared" si="8"/>
        <v>57.077800000000003</v>
      </c>
      <c r="H378" s="2">
        <f t="shared" si="9"/>
        <v>0.29999999999999716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75.7</v>
      </c>
      <c r="E379" s="1">
        <v>0</v>
      </c>
      <c r="F379" s="1">
        <v>0</v>
      </c>
      <c r="G379" s="2">
        <f t="shared" si="8"/>
        <v>57.229200000000006</v>
      </c>
      <c r="H379" s="2">
        <f t="shared" si="9"/>
        <v>0.29999999999999716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298864.31</v>
      </c>
      <c r="D403" s="1">
        <f>'PR-RAS'!E408</f>
        <v>243124.71000000002</v>
      </c>
      <c r="E403" s="1">
        <v>0</v>
      </c>
      <c r="F403" s="1">
        <v>0</v>
      </c>
      <c r="G403" s="2">
        <f t="shared" si="8"/>
        <v>315615.71945999999</v>
      </c>
      <c r="H403" s="2">
        <f t="shared" si="9"/>
        <v>0.59999999997671694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13489224.609999999</v>
      </c>
      <c r="D407" s="1">
        <f>'PR-RAS'!E412</f>
        <v>12963703.83</v>
      </c>
      <c r="E407" s="1">
        <v>0</v>
      </c>
      <c r="F407" s="1">
        <v>0</v>
      </c>
      <c r="G407" s="2">
        <f t="shared" si="8"/>
        <v>16003152.701619999</v>
      </c>
      <c r="H407" s="2">
        <f t="shared" si="9"/>
        <v>0.56000000052154064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14470373.52</v>
      </c>
      <c r="D408" s="1">
        <f>'PR-RAS'!E413</f>
        <v>14570643.860000003</v>
      </c>
      <c r="E408" s="1">
        <v>0</v>
      </c>
      <c r="F408" s="1">
        <v>0</v>
      </c>
      <c r="G408" s="2">
        <f t="shared" si="8"/>
        <v>17749946.124680001</v>
      </c>
      <c r="H408" s="2">
        <f t="shared" si="9"/>
        <v>0.61999999731779099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981148.91000000015</v>
      </c>
      <c r="D410" s="1">
        <f>'PR-RAS'!E415</f>
        <v>1606940.0300000031</v>
      </c>
      <c r="E410" s="1">
        <v>0</v>
      </c>
      <c r="F410" s="1">
        <v>0</v>
      </c>
      <c r="G410" s="2">
        <f t="shared" si="8"/>
        <v>1715766.8487300025</v>
      </c>
      <c r="H410" s="2">
        <f t="shared" si="9"/>
        <v>0.12000000290572643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2013537.11</v>
      </c>
      <c r="D413" s="1">
        <f>'PR-RAS'!E418</f>
        <v>1800000.89</v>
      </c>
      <c r="E413" s="1">
        <v>0</v>
      </c>
      <c r="F413" s="1">
        <v>0</v>
      </c>
      <c r="G413" s="2">
        <f t="shared" si="8"/>
        <v>2312778.0226799999</v>
      </c>
      <c r="H413" s="2">
        <f t="shared" si="9"/>
        <v>0.22000000020489097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1127480.26</v>
      </c>
      <c r="D414" s="1">
        <f>'PR-RAS'!E420</f>
        <v>1614000</v>
      </c>
      <c r="E414" s="1">
        <v>0</v>
      </c>
      <c r="F414" s="1">
        <v>0</v>
      </c>
      <c r="G414" s="2">
        <f t="shared" si="8"/>
        <v>1798813.3473799997</v>
      </c>
      <c r="H414" s="2">
        <f t="shared" si="9"/>
        <v>0.26000000000931323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1127480.26</v>
      </c>
      <c r="D478" s="1">
        <f>'PR-RAS'!E484</f>
        <v>1614000</v>
      </c>
      <c r="E478" s="1">
        <v>0</v>
      </c>
      <c r="F478" s="1">
        <v>0</v>
      </c>
      <c r="G478" s="2">
        <f t="shared" si="8"/>
        <v>2077564.0840199997</v>
      </c>
      <c r="H478" s="2">
        <f t="shared" si="9"/>
        <v>0.26000000000931323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1127480.26</v>
      </c>
      <c r="D489" s="1">
        <f>'PR-RAS'!E495</f>
        <v>1614000</v>
      </c>
      <c r="E489" s="1">
        <v>0</v>
      </c>
      <c r="F489" s="1">
        <v>0</v>
      </c>
      <c r="G489" s="2">
        <f t="shared" si="8"/>
        <v>2125474.3668799996</v>
      </c>
      <c r="H489" s="2">
        <f t="shared" si="9"/>
        <v>0.26000000000931323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1127480.26</v>
      </c>
      <c r="D490" s="1">
        <f>'PR-RAS'!E496</f>
        <v>1614000</v>
      </c>
      <c r="E490" s="1">
        <v>0</v>
      </c>
      <c r="F490" s="1">
        <v>0</v>
      </c>
      <c r="G490" s="2">
        <f t="shared" si="8"/>
        <v>2129829.8471399997</v>
      </c>
      <c r="H490" s="2">
        <f t="shared" si="9"/>
        <v>0.26000000000931323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1127480.26</v>
      </c>
      <c r="D522" s="1">
        <f>'PR-RAS'!E528</f>
        <v>1114000</v>
      </c>
      <c r="E522" s="1">
        <v>0</v>
      </c>
      <c r="F522" s="1">
        <v>0</v>
      </c>
      <c r="G522" s="2">
        <f t="shared" ref="G522:G809" si="10">(B522/1000)*(C522*1+D522*2)</f>
        <v>1748205.2154599999</v>
      </c>
      <c r="H522" s="2">
        <f t="shared" ref="H522:H809" si="11">ABS(C522-ROUND(C522,0))+ABS(D522-ROUND(D522,0))</f>
        <v>0.26000000000931323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1127480.26</v>
      </c>
      <c r="D587" s="1">
        <f>'PR-RAS'!E593</f>
        <v>1114000</v>
      </c>
      <c r="E587" s="1">
        <v>0</v>
      </c>
      <c r="F587" s="1">
        <v>0</v>
      </c>
      <c r="G587" s="2">
        <f t="shared" si="10"/>
        <v>1966311.4323599997</v>
      </c>
      <c r="H587" s="2">
        <f t="shared" si="11"/>
        <v>0.26000000000931323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1127480.26</v>
      </c>
      <c r="D599" s="1">
        <f>'PR-RAS'!E605</f>
        <v>1114000</v>
      </c>
      <c r="E599" s="1">
        <v>0</v>
      </c>
      <c r="F599" s="1">
        <v>0</v>
      </c>
      <c r="G599" s="2">
        <f t="shared" si="10"/>
        <v>2006577.1954799998</v>
      </c>
      <c r="H599" s="2">
        <f t="shared" si="11"/>
        <v>0.26000000000931323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1127480.26</v>
      </c>
      <c r="D600" s="1">
        <f>'PR-RAS'!E606</f>
        <v>1114000</v>
      </c>
      <c r="E600" s="1">
        <v>0</v>
      </c>
      <c r="F600" s="1">
        <v>0</v>
      </c>
      <c r="G600" s="2">
        <f t="shared" si="10"/>
        <v>2009932.6757399999</v>
      </c>
      <c r="H600" s="2">
        <f t="shared" si="11"/>
        <v>0.26000000000931323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500000</v>
      </c>
      <c r="E629" s="1">
        <v>0</v>
      </c>
      <c r="F629" s="1">
        <v>0</v>
      </c>
      <c r="G629" s="2">
        <f t="shared" si="10"/>
        <v>628000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14616704.869999999</v>
      </c>
      <c r="D633" s="1">
        <f>'PR-RAS'!E639</f>
        <v>14577703.83</v>
      </c>
      <c r="E633" s="1">
        <v>0</v>
      </c>
      <c r="F633" s="1">
        <v>0</v>
      </c>
      <c r="G633" s="2">
        <f t="shared" si="10"/>
        <v>27663975.118960001</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15597853.779999999</v>
      </c>
      <c r="D634" s="1">
        <f>'PR-RAS'!E640</f>
        <v>15684643.860000003</v>
      </c>
      <c r="E634" s="1">
        <v>0</v>
      </c>
      <c r="F634" s="1">
        <v>0</v>
      </c>
      <c r="G634" s="2">
        <f t="shared" si="10"/>
        <v>29730200.569500007</v>
      </c>
      <c r="H634" s="2">
        <f t="shared" si="11"/>
        <v>0.3599999975413084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981148.91000000015</v>
      </c>
      <c r="D636" s="1">
        <f>'PR-RAS'!E642</f>
        <v>1106940.0300000031</v>
      </c>
      <c r="E636" s="1">
        <v>0</v>
      </c>
      <c r="F636" s="1">
        <v>0</v>
      </c>
      <c r="G636" s="2">
        <f t="shared" si="10"/>
        <v>2028843.395950004</v>
      </c>
      <c r="H636" s="2">
        <f t="shared" si="11"/>
        <v>0.12000000290572643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981148.91000000015</v>
      </c>
      <c r="D640" s="1">
        <f>'PR-RAS'!E646</f>
        <v>1106940.0300000031</v>
      </c>
      <c r="E640" s="1">
        <v>0</v>
      </c>
      <c r="F640" s="1">
        <v>0</v>
      </c>
      <c r="G640" s="2">
        <f t="shared" si="10"/>
        <v>2041623.5118300039</v>
      </c>
      <c r="H640" s="2">
        <f t="shared" si="11"/>
        <v>0.12000000290572643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1225425.58</v>
      </c>
      <c r="D642" s="1">
        <f>'PR-RAS'!E649</f>
        <v>861293.41</v>
      </c>
      <c r="E642" s="1">
        <v>0</v>
      </c>
      <c r="F642" s="1">
        <v>0</v>
      </c>
      <c r="G642" s="2">
        <f t="shared" si="10"/>
        <v>1889675.9484000003</v>
      </c>
      <c r="H642" s="2">
        <f t="shared" si="11"/>
        <v>0.82999999995809048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24634754.960000001</v>
      </c>
      <c r="D643" s="1">
        <f>'PR-RAS'!E650</f>
        <v>26126546.219999999</v>
      </c>
      <c r="E643" s="1">
        <v>0</v>
      </c>
      <c r="F643" s="1">
        <v>0</v>
      </c>
      <c r="G643" s="2">
        <f t="shared" si="10"/>
        <v>49361998.030800007</v>
      </c>
      <c r="H643" s="2">
        <f t="shared" si="11"/>
        <v>0.25999999791383743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24998887.120000001</v>
      </c>
      <c r="D644" s="1">
        <f>'PR-RAS'!E651</f>
        <v>25039008.710000001</v>
      </c>
      <c r="E644" s="1">
        <v>0</v>
      </c>
      <c r="F644" s="1">
        <v>0</v>
      </c>
      <c r="G644" s="2">
        <f t="shared" si="10"/>
        <v>48274449.619220003</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861293.41999999806</v>
      </c>
      <c r="D645" s="1">
        <f>'PR-RAS'!E652</f>
        <v>1948830.9199999981</v>
      </c>
      <c r="E645" s="1">
        <v>0</v>
      </c>
      <c r="F645" s="1">
        <v>0</v>
      </c>
      <c r="G645" s="2">
        <f t="shared" si="10"/>
        <v>3064767.1874399963</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210</v>
      </c>
      <c r="D647" s="1">
        <f>'PR-RAS'!E654</f>
        <v>212</v>
      </c>
      <c r="E647" s="1">
        <v>0</v>
      </c>
      <c r="F647" s="1">
        <v>0</v>
      </c>
      <c r="G647" s="2">
        <f t="shared" si="10"/>
        <v>409.56400000000002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164</v>
      </c>
      <c r="D649" s="1">
        <f>'PR-RAS'!E656</f>
        <v>167</v>
      </c>
      <c r="E649" s="1">
        <v>0</v>
      </c>
      <c r="F649" s="1">
        <v>0</v>
      </c>
      <c r="G649" s="2">
        <f t="shared" si="10"/>
        <v>322.70400000000001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7167.24</v>
      </c>
      <c r="D709" s="1">
        <f>'PR-RAS'!E716</f>
        <v>6636.38</v>
      </c>
      <c r="E709" s="1">
        <v>0</v>
      </c>
      <c r="F709" s="1">
        <v>0</v>
      </c>
      <c r="G709" s="2">
        <f t="shared" si="10"/>
        <v>14471.519999999999</v>
      </c>
      <c r="H709" s="2">
        <f t="shared" si="11"/>
        <v>0.61999999999989086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14637.56</v>
      </c>
      <c r="D710" s="1">
        <f>'PR-RAS'!E717</f>
        <v>3030.36</v>
      </c>
      <c r="E710" s="1">
        <v>0</v>
      </c>
      <c r="F710" s="1">
        <v>0</v>
      </c>
      <c r="G710" s="2">
        <f t="shared" si="10"/>
        <v>14675.080519999998</v>
      </c>
      <c r="H710" s="2">
        <f t="shared" si="11"/>
        <v>0.80000000000063665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128622.72</v>
      </c>
      <c r="D711" s="1">
        <f>'PR-RAS'!E718</f>
        <v>141730.06</v>
      </c>
      <c r="E711" s="1">
        <v>0</v>
      </c>
      <c r="F711" s="1">
        <v>0</v>
      </c>
      <c r="G711" s="2">
        <f t="shared" si="10"/>
        <v>292578.81639999995</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31315.27</v>
      </c>
      <c r="D712" s="1">
        <f>'PR-RAS'!E719</f>
        <v>31315.27</v>
      </c>
      <c r="E712" s="1">
        <v>0</v>
      </c>
      <c r="F712" s="1">
        <v>0</v>
      </c>
      <c r="G712" s="2">
        <f t="shared" si="10"/>
        <v>66795.470909999989</v>
      </c>
      <c r="H712" s="2">
        <f t="shared" si="11"/>
        <v>0.54000000000087311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5133.84</v>
      </c>
      <c r="D713" s="1">
        <f>'PR-RAS'!E720</f>
        <v>7463.95</v>
      </c>
      <c r="E713" s="1">
        <v>0</v>
      </c>
      <c r="F713" s="1">
        <v>0</v>
      </c>
      <c r="G713" s="2">
        <f t="shared" si="10"/>
        <v>14283.958879999998</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13823.45</v>
      </c>
      <c r="D714" s="1">
        <f>'PR-RAS'!E721</f>
        <v>15408.29</v>
      </c>
      <c r="E714" s="1">
        <v>0</v>
      </c>
      <c r="F714" s="1">
        <v>0</v>
      </c>
      <c r="G714" s="2">
        <f t="shared" si="10"/>
        <v>31828.341389999998</v>
      </c>
      <c r="H714" s="2">
        <f t="shared" si="11"/>
        <v>0.74000000000160071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2124.16</v>
      </c>
      <c r="D715" s="1">
        <f>'PR-RAS'!E722</f>
        <v>36588.370000000003</v>
      </c>
      <c r="E715" s="1">
        <v>0</v>
      </c>
      <c r="F715" s="1">
        <v>0</v>
      </c>
      <c r="G715" s="2">
        <f t="shared" si="10"/>
        <v>53764.842600000004</v>
      </c>
      <c r="H715" s="2">
        <f t="shared" si="11"/>
        <v>0.53000000000247383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94765.94</v>
      </c>
      <c r="D716" s="1">
        <f>'PR-RAS'!E723</f>
        <v>81892.600000000006</v>
      </c>
      <c r="E716" s="1">
        <v>0</v>
      </c>
      <c r="F716" s="1">
        <v>0</v>
      </c>
      <c r="G716" s="2">
        <f t="shared" si="10"/>
        <v>184864.06510000001</v>
      </c>
      <c r="H716" s="2">
        <f t="shared" si="11"/>
        <v>0.45999999999185093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24567.58</v>
      </c>
      <c r="D718" s="1">
        <f>'PR-RAS'!E725</f>
        <v>24502.55</v>
      </c>
      <c r="E718" s="1">
        <v>0</v>
      </c>
      <c r="F718" s="1">
        <v>0</v>
      </c>
      <c r="G718" s="2">
        <f t="shared" si="10"/>
        <v>52751.61155999999</v>
      </c>
      <c r="H718" s="2">
        <f t="shared" si="11"/>
        <v>0.86999999999898137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2743.48</v>
      </c>
      <c r="D737" s="1">
        <f>'PR-RAS'!E744</f>
        <v>2035.64</v>
      </c>
      <c r="E737" s="1">
        <v>0</v>
      </c>
      <c r="F737" s="1">
        <v>0</v>
      </c>
      <c r="G737" s="2">
        <f t="shared" si="10"/>
        <v>5015.6633600000005</v>
      </c>
      <c r="H737" s="2">
        <f t="shared" si="11"/>
        <v>0.83999999999991815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1127480.26</v>
      </c>
      <c r="D878" s="1">
        <f>'PR-RAS'!E885</f>
        <v>1614000</v>
      </c>
      <c r="E878" s="1">
        <v>0</v>
      </c>
      <c r="F878" s="1">
        <v>0</v>
      </c>
      <c r="G878" s="2">
        <f t="shared" si="18"/>
        <v>3819756.1880199998</v>
      </c>
      <c r="H878" s="2">
        <f t="shared" si="19"/>
        <v>0.26000000000931323</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1127480.26</v>
      </c>
      <c r="D946" s="1">
        <f>'PR-RAS'!E953</f>
        <v>1114000</v>
      </c>
      <c r="E946" s="1">
        <v>0</v>
      </c>
      <c r="F946" s="1">
        <v>0</v>
      </c>
      <c r="G946" s="2">
        <f t="shared" si="18"/>
        <v>3170928.8456999995</v>
      </c>
      <c r="H946" s="2">
        <f t="shared" si="19"/>
        <v>0.26000000000931323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22340473.890000001</v>
      </c>
      <c r="D984" s="6">
        <f>BILANCA!E6</f>
        <v>32185079.09</v>
      </c>
      <c r="E984" s="6">
        <v>0</v>
      </c>
      <c r="F984" s="6">
        <v>0</v>
      </c>
      <c r="G984" s="7">
        <f t="shared" ref="G984:G1241" si="22">B984/1000*C984+B984/500*D984</f>
        <v>86710.632069999992</v>
      </c>
      <c r="H984" s="7">
        <f t="shared" si="19"/>
        <v>0.19999999925494194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18995956.890000001</v>
      </c>
      <c r="D985" s="1">
        <f>BILANCA!E7</f>
        <v>28086084.050000001</v>
      </c>
      <c r="E985" s="1">
        <v>0</v>
      </c>
      <c r="F985" s="1">
        <v>0</v>
      </c>
      <c r="G985" s="2">
        <f t="shared" si="22"/>
        <v>150336.24998000002</v>
      </c>
      <c r="H985" s="2">
        <f t="shared" si="19"/>
        <v>0.16000000014901161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8471442.2699999996</v>
      </c>
      <c r="D986" s="1">
        <f>BILANCA!E8</f>
        <v>15945192.4</v>
      </c>
      <c r="E986" s="1">
        <v>0</v>
      </c>
      <c r="F986" s="1">
        <v>0</v>
      </c>
      <c r="G986" s="2">
        <f t="shared" si="22"/>
        <v>121085.48121</v>
      </c>
      <c r="H986" s="2">
        <f t="shared" si="19"/>
        <v>0.66999999992549419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8458151.0299999993</v>
      </c>
      <c r="D987" s="1">
        <f>BILANCA!E9</f>
        <v>15810334</v>
      </c>
      <c r="E987" s="1">
        <v>0</v>
      </c>
      <c r="F987" s="1">
        <v>0</v>
      </c>
      <c r="G987" s="2">
        <f t="shared" si="22"/>
        <v>160315.27611999999</v>
      </c>
      <c r="H987" s="2">
        <f t="shared" si="19"/>
        <v>2.9999999329447746E-2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13291.24</v>
      </c>
      <c r="D988" s="1">
        <f>BILANCA!E10</f>
        <v>134858.4</v>
      </c>
      <c r="E988" s="1">
        <v>0</v>
      </c>
      <c r="F988" s="1">
        <v>0</v>
      </c>
      <c r="G988" s="2">
        <f t="shared" si="22"/>
        <v>1415.0402000000001</v>
      </c>
      <c r="H988" s="2">
        <f t="shared" si="19"/>
        <v>0.63999999999396096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4737747.2799999993</v>
      </c>
      <c r="D990" s="1">
        <f>BILANCA!E12</f>
        <v>4557331.83</v>
      </c>
      <c r="E990" s="1">
        <v>0</v>
      </c>
      <c r="F990" s="1">
        <v>0</v>
      </c>
      <c r="G990" s="2">
        <f t="shared" si="22"/>
        <v>96966.876579999996</v>
      </c>
      <c r="H990" s="2">
        <f t="shared" si="19"/>
        <v>0.44999999925494194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2211635.5699999994</v>
      </c>
      <c r="D991" s="1">
        <f>BILANCA!E13</f>
        <v>2121324.8699999996</v>
      </c>
      <c r="E991" s="1">
        <v>0</v>
      </c>
      <c r="F991" s="1">
        <v>0</v>
      </c>
      <c r="G991" s="2">
        <f t="shared" si="22"/>
        <v>51634.282479999987</v>
      </c>
      <c r="H991" s="2">
        <f t="shared" si="19"/>
        <v>0.56000000098720193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5737325.6299999999</v>
      </c>
      <c r="D993" s="1">
        <f>BILANCA!E15</f>
        <v>5844488.9500000002</v>
      </c>
      <c r="E993" s="1">
        <v>0</v>
      </c>
      <c r="F993" s="1">
        <v>0</v>
      </c>
      <c r="G993" s="2">
        <f t="shared" si="22"/>
        <v>174263.03530000002</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78652.56</v>
      </c>
      <c r="D994" s="1">
        <f>BILANCA!E16</f>
        <v>78652.56</v>
      </c>
      <c r="E994" s="1">
        <v>0</v>
      </c>
      <c r="F994" s="1">
        <v>0</v>
      </c>
      <c r="G994" s="2">
        <f t="shared" si="22"/>
        <v>2595.5344799999998</v>
      </c>
      <c r="H994" s="2">
        <f t="shared" si="19"/>
        <v>0.88000000000465661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3604342.62</v>
      </c>
      <c r="D996" s="1">
        <f>BILANCA!E18</f>
        <v>3801816.64</v>
      </c>
      <c r="E996" s="1">
        <v>0</v>
      </c>
      <c r="F996" s="1">
        <v>0</v>
      </c>
      <c r="G996" s="2">
        <f t="shared" si="22"/>
        <v>145703.68669999999</v>
      </c>
      <c r="H996" s="2">
        <f t="shared" si="19"/>
        <v>0.73999999975785613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2103479.3100000005</v>
      </c>
      <c r="D997" s="1">
        <f>BILANCA!E19</f>
        <v>2016098.9500000002</v>
      </c>
      <c r="E997" s="1">
        <v>0</v>
      </c>
      <c r="F997" s="1">
        <v>0</v>
      </c>
      <c r="G997" s="2">
        <f t="shared" si="22"/>
        <v>85899.480940000009</v>
      </c>
      <c r="H997" s="2">
        <f t="shared" si="19"/>
        <v>0.36000000033527613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645405.67000000004</v>
      </c>
      <c r="D998" s="1">
        <f>BILANCA!E20</f>
        <v>680774.4</v>
      </c>
      <c r="E998" s="1">
        <v>0</v>
      </c>
      <c r="F998" s="1">
        <v>0</v>
      </c>
      <c r="G998" s="2">
        <f t="shared" si="22"/>
        <v>30104.317049999998</v>
      </c>
      <c r="H998" s="2">
        <f t="shared" si="19"/>
        <v>0.72999999998137355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1559269.68</v>
      </c>
      <c r="D1001" s="1">
        <f>BILANCA!E23</f>
        <v>1565970.23</v>
      </c>
      <c r="E1001" s="1">
        <v>0</v>
      </c>
      <c r="F1001" s="1">
        <v>0</v>
      </c>
      <c r="G1001" s="2">
        <f t="shared" si="22"/>
        <v>84441.782519999993</v>
      </c>
      <c r="H1001" s="2">
        <f t="shared" si="19"/>
        <v>0.55000000004656613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5005609.3</v>
      </c>
      <c r="D1002" s="1">
        <f>BILANCA!E24</f>
        <v>5088738.71</v>
      </c>
      <c r="E1002" s="1">
        <v>0</v>
      </c>
      <c r="F1002" s="1">
        <v>0</v>
      </c>
      <c r="G1002" s="2">
        <f t="shared" si="22"/>
        <v>288478.64767999999</v>
      </c>
      <c r="H1002" s="2">
        <f t="shared" si="19"/>
        <v>0.58999999985098839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406298.44</v>
      </c>
      <c r="D1004" s="1">
        <f>BILANCA!E26</f>
        <v>431943.49</v>
      </c>
      <c r="E1004" s="1">
        <v>0</v>
      </c>
      <c r="F1004" s="1">
        <v>0</v>
      </c>
      <c r="G1004" s="2">
        <f t="shared" si="22"/>
        <v>26673.893820000001</v>
      </c>
      <c r="H1004" s="2">
        <f t="shared" si="19"/>
        <v>0.92999999999301508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5513103.7800000003</v>
      </c>
      <c r="D1006" s="1">
        <f>BILANCA!E28</f>
        <v>5751327.8799999999</v>
      </c>
      <c r="E1006" s="1">
        <v>0</v>
      </c>
      <c r="F1006" s="1">
        <v>0</v>
      </c>
      <c r="G1006" s="2">
        <f t="shared" si="22"/>
        <v>391362.46941999998</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261528.46000000002</v>
      </c>
      <c r="D1007" s="1">
        <f>BILANCA!E29</f>
        <v>264467.81000000006</v>
      </c>
      <c r="E1007" s="1">
        <v>0</v>
      </c>
      <c r="F1007" s="1">
        <v>0</v>
      </c>
      <c r="G1007" s="2">
        <f t="shared" si="22"/>
        <v>18971.137920000005</v>
      </c>
      <c r="H1007" s="2">
        <f t="shared" si="19"/>
        <v>0.6499999999650754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633985.41</v>
      </c>
      <c r="D1008" s="1">
        <f>BILANCA!E30</f>
        <v>636925.68000000005</v>
      </c>
      <c r="E1008" s="1">
        <v>0</v>
      </c>
      <c r="F1008" s="1">
        <v>0</v>
      </c>
      <c r="G1008" s="2">
        <f t="shared" si="22"/>
        <v>47695.919250000006</v>
      </c>
      <c r="H1008" s="2">
        <f t="shared" si="19"/>
        <v>0.72999999998137355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372456.95</v>
      </c>
      <c r="D1012" s="1">
        <f>BILANCA!E34</f>
        <v>372457.87</v>
      </c>
      <c r="E1012" s="1">
        <v>0</v>
      </c>
      <c r="F1012" s="1">
        <v>0</v>
      </c>
      <c r="G1012" s="2">
        <f t="shared" si="22"/>
        <v>32403.808010000001</v>
      </c>
      <c r="H1012" s="2">
        <f t="shared" si="19"/>
        <v>0.17999999999301508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42726.67</v>
      </c>
      <c r="D1013" s="1">
        <f>BILANCA!E35</f>
        <v>42802.37</v>
      </c>
      <c r="E1013" s="1">
        <v>0</v>
      </c>
      <c r="F1013" s="1">
        <v>0</v>
      </c>
      <c r="G1013" s="2">
        <f t="shared" si="22"/>
        <v>3849.9423000000002</v>
      </c>
      <c r="H1013" s="2">
        <f t="shared" si="19"/>
        <v>0.70000000000436557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42726.67</v>
      </c>
      <c r="D1014" s="1">
        <f>BILANCA!E36</f>
        <v>42802.37</v>
      </c>
      <c r="E1014" s="1">
        <v>0</v>
      </c>
      <c r="F1014" s="1">
        <v>0</v>
      </c>
      <c r="G1014" s="2">
        <f t="shared" si="22"/>
        <v>3978.2737099999999</v>
      </c>
      <c r="H1014" s="2">
        <f t="shared" si="19"/>
        <v>0.70000000000436557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118377.26999999999</v>
      </c>
      <c r="D1019" s="1">
        <f>BILANCA!E41</f>
        <v>112637.83000000002</v>
      </c>
      <c r="E1019" s="1">
        <v>0</v>
      </c>
      <c r="F1019" s="1">
        <v>0</v>
      </c>
      <c r="G1019" s="2">
        <f t="shared" si="22"/>
        <v>12371.50548</v>
      </c>
      <c r="H1019" s="2">
        <f t="shared" si="19"/>
        <v>0.43999999997322448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290673.5</v>
      </c>
      <c r="D1020" s="1">
        <f>BILANCA!E42</f>
        <v>254681.29</v>
      </c>
      <c r="E1020" s="1">
        <v>0</v>
      </c>
      <c r="F1020" s="1">
        <v>0</v>
      </c>
      <c r="G1020" s="2">
        <f t="shared" si="22"/>
        <v>29601.33496</v>
      </c>
      <c r="H1020" s="2">
        <f t="shared" si="19"/>
        <v>0.79000000000814907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172296.23</v>
      </c>
      <c r="D1022" s="1">
        <f>BILANCA!E44</f>
        <v>142043.46</v>
      </c>
      <c r="E1022" s="1">
        <v>0</v>
      </c>
      <c r="F1022" s="1">
        <v>0</v>
      </c>
      <c r="G1022" s="2">
        <f t="shared" si="22"/>
        <v>17798.942849999999</v>
      </c>
      <c r="H1022" s="2">
        <f t="shared" si="19"/>
        <v>0.69000000000232831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214286.81</v>
      </c>
      <c r="D1030" s="1">
        <f>BILANCA!E52</f>
        <v>142687.84999999998</v>
      </c>
      <c r="E1030" s="1">
        <v>0</v>
      </c>
      <c r="F1030" s="1">
        <v>0</v>
      </c>
      <c r="G1030" s="2">
        <f t="shared" si="22"/>
        <v>23484.137969999996</v>
      </c>
      <c r="H1030" s="2">
        <f t="shared" si="19"/>
        <v>0.34000000002561137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214286.81</v>
      </c>
      <c r="D1031" s="1">
        <f>BILANCA!E53</f>
        <v>142687.85</v>
      </c>
      <c r="E1031" s="1">
        <v>0</v>
      </c>
      <c r="F1031" s="1">
        <v>0</v>
      </c>
      <c r="G1031" s="2">
        <f t="shared" si="22"/>
        <v>23983.800479999998</v>
      </c>
      <c r="H1031" s="2">
        <f t="shared" si="19"/>
        <v>0.33999999999650754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123430.88</v>
      </c>
      <c r="D1032" s="1">
        <f>BILANCA!E54</f>
        <v>119754.88</v>
      </c>
      <c r="E1032" s="1">
        <v>0</v>
      </c>
      <c r="F1032" s="1">
        <v>0</v>
      </c>
      <c r="G1032" s="2">
        <f t="shared" si="22"/>
        <v>17784.091360000002</v>
      </c>
      <c r="H1032" s="2">
        <f t="shared" si="19"/>
        <v>0.23999999999068677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123430.88</v>
      </c>
      <c r="D1033" s="1">
        <f>BILANCA!E55</f>
        <v>119754.88</v>
      </c>
      <c r="E1033" s="1">
        <v>0</v>
      </c>
      <c r="F1033" s="1">
        <v>0</v>
      </c>
      <c r="G1033" s="2">
        <f t="shared" si="22"/>
        <v>18147.032000000003</v>
      </c>
      <c r="H1033" s="2">
        <f t="shared" si="19"/>
        <v>0.23999999999068677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37892.36</v>
      </c>
      <c r="D1034" s="1">
        <f>BILANCA!E56</f>
        <v>37892.36</v>
      </c>
      <c r="E1034" s="1">
        <v>0</v>
      </c>
      <c r="F1034" s="1">
        <v>0</v>
      </c>
      <c r="G1034" s="2">
        <f t="shared" si="22"/>
        <v>5797.5310799999997</v>
      </c>
      <c r="H1034" s="2">
        <f t="shared" si="19"/>
        <v>0.72000000000116415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5375.27</v>
      </c>
      <c r="D1036" s="1">
        <f>BILANCA!E58</f>
        <v>5375.27</v>
      </c>
      <c r="E1036" s="1">
        <v>0</v>
      </c>
      <c r="F1036" s="1">
        <v>0</v>
      </c>
      <c r="G1036" s="2">
        <f t="shared" si="22"/>
        <v>854.66793000000007</v>
      </c>
      <c r="H1036" s="2">
        <f t="shared" si="19"/>
        <v>0.54000000000087311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32517.09</v>
      </c>
      <c r="D1040" s="1">
        <f>BILANCA!E62</f>
        <v>32517.09</v>
      </c>
      <c r="E1040" s="1">
        <v>0</v>
      </c>
      <c r="F1040" s="1">
        <v>0</v>
      </c>
      <c r="G1040" s="2">
        <f t="shared" si="22"/>
        <v>5560.4223899999997</v>
      </c>
      <c r="H1040" s="2">
        <f t="shared" si="19"/>
        <v>0.18000000000029104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5534588.1699999999</v>
      </c>
      <c r="D1041" s="1">
        <f>BILANCA!E63</f>
        <v>7402979.6099999994</v>
      </c>
      <c r="E1041" s="1">
        <v>0</v>
      </c>
      <c r="F1041" s="1">
        <v>0</v>
      </c>
      <c r="G1041" s="2">
        <f t="shared" si="22"/>
        <v>1179751.74862</v>
      </c>
      <c r="H1041" s="2">
        <f t="shared" si="19"/>
        <v>0.56000000052154064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328356.36</v>
      </c>
      <c r="D1042" s="1">
        <f>BILANCA!E64</f>
        <v>227772.1</v>
      </c>
      <c r="E1042" s="1">
        <v>0</v>
      </c>
      <c r="F1042" s="1">
        <v>0</v>
      </c>
      <c r="G1042" s="2">
        <f t="shared" si="22"/>
        <v>46250.133040000001</v>
      </c>
      <c r="H1042" s="2">
        <f t="shared" si="19"/>
        <v>0.45999999999185093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1729754.51</v>
      </c>
      <c r="D1043" s="1">
        <f>BILANCA!E65</f>
        <v>2124316.13</v>
      </c>
      <c r="E1043" s="1">
        <v>0</v>
      </c>
      <c r="F1043" s="1">
        <v>0</v>
      </c>
      <c r="G1043" s="2">
        <f t="shared" si="22"/>
        <v>358703.20619999996</v>
      </c>
      <c r="H1043" s="2">
        <f t="shared" si="19"/>
        <v>0.61999999987892807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3476477.3</v>
      </c>
      <c r="D1045" s="1">
        <f>BILANCA!E67</f>
        <v>5050891.38</v>
      </c>
      <c r="E1045" s="1">
        <v>0</v>
      </c>
      <c r="F1045" s="1">
        <v>0</v>
      </c>
      <c r="G1045" s="2">
        <f t="shared" si="22"/>
        <v>841852.12371999992</v>
      </c>
      <c r="H1045" s="2">
        <f t="shared" si="19"/>
        <v>0.67999999970197678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3344517</v>
      </c>
      <c r="D1046" s="1">
        <f>BILANCA!E68</f>
        <v>4098995.04</v>
      </c>
      <c r="E1046" s="1">
        <v>0</v>
      </c>
      <c r="F1046" s="1">
        <v>0</v>
      </c>
      <c r="G1046" s="2">
        <f t="shared" si="22"/>
        <v>727177.94604000007</v>
      </c>
      <c r="H1046" s="2">
        <f t="shared" si="19"/>
        <v>4.0000000037252903E-2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861293.42</v>
      </c>
      <c r="D1047" s="1">
        <f>BILANCA!E69</f>
        <v>1948830.92</v>
      </c>
      <c r="E1047" s="1">
        <v>0</v>
      </c>
      <c r="F1047" s="1">
        <v>0</v>
      </c>
      <c r="G1047" s="2">
        <f t="shared" si="22"/>
        <v>304573.13663999998</v>
      </c>
      <c r="H1047" s="2">
        <f t="shared" si="19"/>
        <v>0.50000000011641532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860149.25</v>
      </c>
      <c r="D1048" s="1">
        <f>BILANCA!E70</f>
        <v>1947827.17</v>
      </c>
      <c r="E1048" s="1">
        <v>0</v>
      </c>
      <c r="F1048" s="1">
        <v>0</v>
      </c>
      <c r="G1048" s="2">
        <f t="shared" si="22"/>
        <v>309127.23334999999</v>
      </c>
      <c r="H1048" s="2">
        <f t="shared" si="19"/>
        <v>0.41999999992549419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860149.25</v>
      </c>
      <c r="D1050" s="1">
        <f>BILANCA!E72</f>
        <v>1947827.17</v>
      </c>
      <c r="E1050" s="1">
        <v>0</v>
      </c>
      <c r="F1050" s="1">
        <v>0</v>
      </c>
      <c r="G1050" s="2">
        <f t="shared" si="22"/>
        <v>318638.84052999999</v>
      </c>
      <c r="H1050" s="2">
        <f t="shared" si="19"/>
        <v>0.41999999992549419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1144.17</v>
      </c>
      <c r="D1054" s="1">
        <f>BILANCA!E76</f>
        <v>1003.75</v>
      </c>
      <c r="E1054" s="1">
        <v>0</v>
      </c>
      <c r="F1054" s="1">
        <v>0</v>
      </c>
      <c r="G1054" s="2">
        <f t="shared" si="22"/>
        <v>223.76857000000001</v>
      </c>
      <c r="H1054" s="2">
        <f t="shared" si="19"/>
        <v>0.42000000000007276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164205.9</v>
      </c>
      <c r="D1056" s="1">
        <f>BILANCA!E78</f>
        <v>399049.39</v>
      </c>
      <c r="E1056" s="1">
        <v>0</v>
      </c>
      <c r="F1056" s="1">
        <v>0</v>
      </c>
      <c r="G1056" s="2">
        <f t="shared" si="22"/>
        <v>70248.241639999993</v>
      </c>
      <c r="H1056" s="2">
        <f t="shared" si="19"/>
        <v>0.4900000000197906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5669.3</v>
      </c>
      <c r="D1061" s="1">
        <f>BILANCA!E83</f>
        <v>10106.15</v>
      </c>
      <c r="E1061" s="1">
        <v>0</v>
      </c>
      <c r="F1061" s="1">
        <v>0</v>
      </c>
      <c r="G1061" s="2">
        <f t="shared" si="22"/>
        <v>2018.7647999999999</v>
      </c>
      <c r="H1061" s="2">
        <f t="shared" si="19"/>
        <v>0.4499999999998181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58022.6</v>
      </c>
      <c r="D1062" s="1">
        <f>BILANCA!E84</f>
        <v>190601.38</v>
      </c>
      <c r="E1062" s="1">
        <v>0</v>
      </c>
      <c r="F1062" s="1">
        <v>0</v>
      </c>
      <c r="G1062" s="2">
        <f t="shared" si="22"/>
        <v>34698.803440000003</v>
      </c>
      <c r="H1062" s="2">
        <f t="shared" si="19"/>
        <v>0.7800000000061118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100514</v>
      </c>
      <c r="D1064" s="1">
        <f>BILANCA!E86</f>
        <v>198341.86</v>
      </c>
      <c r="E1064" s="1">
        <v>0</v>
      </c>
      <c r="F1064" s="1">
        <v>0</v>
      </c>
      <c r="G1064" s="2">
        <f t="shared" si="22"/>
        <v>40273.015319999999</v>
      </c>
      <c r="H1064" s="2">
        <f t="shared" si="19"/>
        <v>0.14000000001396984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2319017.6800000002</v>
      </c>
      <c r="D1124" s="1">
        <f>BILANCA!E146</f>
        <v>1751114.73</v>
      </c>
      <c r="E1124" s="1">
        <v>0</v>
      </c>
      <c r="F1124" s="1">
        <v>0</v>
      </c>
      <c r="G1124" s="2">
        <f t="shared" si="22"/>
        <v>820795.84673999995</v>
      </c>
      <c r="H1124" s="2">
        <f t="shared" si="23"/>
        <v>0.58999999985098839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2319017.6800000002</v>
      </c>
      <c r="D1138" s="1">
        <f>BILANCA!E160</f>
        <v>1751114.73</v>
      </c>
      <c r="E1138" s="1">
        <v>0</v>
      </c>
      <c r="F1138" s="1">
        <v>0</v>
      </c>
      <c r="G1138" s="2">
        <f t="shared" si="22"/>
        <v>902293.30669999996</v>
      </c>
      <c r="H1138" s="2">
        <f t="shared" si="23"/>
        <v>0.58999999985098839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22340473.890000001</v>
      </c>
      <c r="D1152" s="1">
        <f>BILANCA!E175</f>
        <v>32185079.090000004</v>
      </c>
      <c r="E1152" s="1">
        <v>0</v>
      </c>
      <c r="F1152" s="1">
        <v>0</v>
      </c>
      <c r="G1152" s="2">
        <f t="shared" si="22"/>
        <v>14654096.81983</v>
      </c>
      <c r="H1152" s="2">
        <f t="shared" si="23"/>
        <v>0.20000000298023224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4706972.4399999995</v>
      </c>
      <c r="D1153" s="1">
        <f>BILANCA!E176</f>
        <v>7573609.0600000005</v>
      </c>
      <c r="E1153" s="1">
        <v>0</v>
      </c>
      <c r="F1153" s="1">
        <v>0</v>
      </c>
      <c r="G1153" s="2">
        <f t="shared" si="22"/>
        <v>3375212.3952000001</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3298802.33</v>
      </c>
      <c r="D1154" s="1">
        <f>BILANCA!E177</f>
        <v>6116109.8499999996</v>
      </c>
      <c r="E1154" s="1">
        <v>0</v>
      </c>
      <c r="F1154" s="1">
        <v>0</v>
      </c>
      <c r="G1154" s="2">
        <f t="shared" si="22"/>
        <v>2655804.7671300001</v>
      </c>
      <c r="H1154" s="2">
        <f t="shared" si="23"/>
        <v>0.48000000044703484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257084.79</v>
      </c>
      <c r="D1155" s="1">
        <f>BILANCA!E178</f>
        <v>405039.56</v>
      </c>
      <c r="E1155" s="1">
        <v>0</v>
      </c>
      <c r="F1155" s="1">
        <v>0</v>
      </c>
      <c r="G1155" s="2">
        <f t="shared" si="22"/>
        <v>183552.19251999998</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2976723.58</v>
      </c>
      <c r="D1156" s="1">
        <f>BILANCA!E179</f>
        <v>4075959.02</v>
      </c>
      <c r="E1156" s="1">
        <v>0</v>
      </c>
      <c r="F1156" s="1">
        <v>0</v>
      </c>
      <c r="G1156" s="2">
        <f t="shared" si="22"/>
        <v>1925255.0002599999</v>
      </c>
      <c r="H1156" s="2">
        <f t="shared" si="23"/>
        <v>0.43999999994412065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64993.96</v>
      </c>
      <c r="D1165" s="1">
        <f>BILANCA!E188</f>
        <v>1635111.27</v>
      </c>
      <c r="E1165" s="1">
        <v>0</v>
      </c>
      <c r="F1165" s="1">
        <v>0</v>
      </c>
      <c r="G1165" s="2">
        <f t="shared" si="22"/>
        <v>607009.40300000005</v>
      </c>
      <c r="H1165" s="2">
        <f t="shared" si="23"/>
        <v>0.31000000001949957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152205.85999999999</v>
      </c>
      <c r="D1166" s="1">
        <f>BILANCA!E189</f>
        <v>78533.61</v>
      </c>
      <c r="E1166" s="1">
        <v>0</v>
      </c>
      <c r="F1166" s="1">
        <v>0</v>
      </c>
      <c r="G1166" s="2">
        <f t="shared" si="22"/>
        <v>56596.973639999997</v>
      </c>
      <c r="H1166" s="2">
        <f t="shared" si="23"/>
        <v>0.53000000001338776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93966.52</v>
      </c>
      <c r="D1183" s="1">
        <f>BILANCA!E206</f>
        <v>558367.54</v>
      </c>
      <c r="E1183" s="1">
        <v>0</v>
      </c>
      <c r="F1183" s="1">
        <v>0</v>
      </c>
      <c r="G1183" s="2">
        <f t="shared" si="22"/>
        <v>242140.32000000004</v>
      </c>
      <c r="H1183" s="2">
        <f t="shared" si="23"/>
        <v>0.93999999995867256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93966.52</v>
      </c>
      <c r="D1184" s="1">
        <f>BILANCA!E207</f>
        <v>558367.54</v>
      </c>
      <c r="E1184" s="1">
        <v>0</v>
      </c>
      <c r="F1184" s="1">
        <v>0</v>
      </c>
      <c r="G1184" s="2">
        <f t="shared" si="22"/>
        <v>243351.02160000001</v>
      </c>
      <c r="H1184" s="2">
        <f t="shared" si="23"/>
        <v>0.93999999995867256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93966.52</v>
      </c>
      <c r="D1189" s="1">
        <f>BILANCA!E212</f>
        <v>558367.54</v>
      </c>
      <c r="E1189" s="1">
        <v>0</v>
      </c>
      <c r="F1189" s="1">
        <v>0</v>
      </c>
      <c r="G1189" s="2">
        <f t="shared" si="22"/>
        <v>249404.52960000001</v>
      </c>
      <c r="H1189" s="2">
        <f t="shared" si="23"/>
        <v>0.93999999995867256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1161997.73</v>
      </c>
      <c r="D1211" s="1">
        <f>BILANCA!E234</f>
        <v>820598.06</v>
      </c>
      <c r="E1211" s="1">
        <v>0</v>
      </c>
      <c r="F1211" s="1">
        <v>0</v>
      </c>
      <c r="G1211" s="2">
        <f t="shared" si="22"/>
        <v>639128.19779999997</v>
      </c>
      <c r="H1211" s="2">
        <f t="shared" si="23"/>
        <v>0.33000000007450581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1161997.73</v>
      </c>
      <c r="D1213" s="1">
        <f>BILANCA!E236</f>
        <v>820598.06</v>
      </c>
      <c r="E1213" s="1">
        <v>0</v>
      </c>
      <c r="F1213" s="1">
        <v>0</v>
      </c>
      <c r="G1213" s="2">
        <f t="shared" si="22"/>
        <v>644734.58550000004</v>
      </c>
      <c r="H1213" s="2">
        <f t="shared" si="23"/>
        <v>0.33000000007450581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17633501.449999999</v>
      </c>
      <c r="D1214" s="1">
        <f>BILANCA!E237</f>
        <v>24611470.030000001</v>
      </c>
      <c r="E1214" s="1">
        <v>0</v>
      </c>
      <c r="F1214" s="1">
        <v>0</v>
      </c>
      <c r="G1214" s="2">
        <f t="shared" si="22"/>
        <v>15443837.988810001</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17633501.460000001</v>
      </c>
      <c r="D1215" s="1">
        <f>BILANCA!E238</f>
        <v>24611470.030000001</v>
      </c>
      <c r="E1215" s="1">
        <v>0</v>
      </c>
      <c r="F1215" s="1">
        <v>0</v>
      </c>
      <c r="G1215" s="2">
        <f t="shared" si="22"/>
        <v>15510694.432640001</v>
      </c>
      <c r="H1215" s="2">
        <f t="shared" si="23"/>
        <v>0.49000000208616257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18058180.27</v>
      </c>
      <c r="D1216" s="1">
        <f>BILANCA!E239</f>
        <v>25044031.050000001</v>
      </c>
      <c r="E1216" s="1">
        <v>0</v>
      </c>
      <c r="F1216" s="1">
        <v>0</v>
      </c>
      <c r="G1216" s="2">
        <f t="shared" si="22"/>
        <v>15878074.472210001</v>
      </c>
      <c r="H1216" s="2">
        <f t="shared" si="23"/>
        <v>0.32000000029802322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4133513.49</v>
      </c>
      <c r="D1217" s="1">
        <f>BILANCA!E240</f>
        <v>11895139.41</v>
      </c>
      <c r="E1217" s="1">
        <v>0</v>
      </c>
      <c r="F1217" s="1">
        <v>0</v>
      </c>
      <c r="G1217" s="2">
        <f t="shared" si="22"/>
        <v>6534167.4005399998</v>
      </c>
      <c r="H1217" s="2">
        <f t="shared" si="23"/>
        <v>0.90000000037252903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13924666.779999999</v>
      </c>
      <c r="D1218" s="1">
        <f>BILANCA!E241</f>
        <v>13148891.640000001</v>
      </c>
      <c r="E1218" s="1">
        <v>0</v>
      </c>
      <c r="F1218" s="1">
        <v>0</v>
      </c>
      <c r="G1218" s="2">
        <f t="shared" si="22"/>
        <v>9452275.7641000003</v>
      </c>
      <c r="H1218" s="2">
        <f t="shared" si="23"/>
        <v>0.58000000007450581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424678.81</v>
      </c>
      <c r="D1219" s="1">
        <f>BILANCA!E242</f>
        <v>432561.02</v>
      </c>
      <c r="E1219" s="1">
        <v>0</v>
      </c>
      <c r="F1219" s="1">
        <v>0</v>
      </c>
      <c r="G1219" s="2">
        <f t="shared" si="22"/>
        <v>304393.00060000003</v>
      </c>
      <c r="H1219" s="2">
        <f t="shared" si="23"/>
        <v>0.21000000002095476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424678.81</v>
      </c>
      <c r="D1221" s="1">
        <f>BILANCA!E244</f>
        <v>432561.02</v>
      </c>
      <c r="E1221" s="1">
        <v>0</v>
      </c>
      <c r="F1221" s="1">
        <v>0</v>
      </c>
      <c r="G1221" s="2">
        <f t="shared" si="22"/>
        <v>306972.60229999997</v>
      </c>
      <c r="H1221" s="2">
        <f t="shared" si="23"/>
        <v>0.21000000002095476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-981148.90999999992</v>
      </c>
      <c r="D1222" s="1">
        <f>BILANCA!E245</f>
        <v>-1106940.03</v>
      </c>
      <c r="E1222" s="1">
        <v>0</v>
      </c>
      <c r="F1222" s="1">
        <v>0</v>
      </c>
      <c r="G1222" s="2">
        <f t="shared" si="22"/>
        <v>-763611.92382999999</v>
      </c>
      <c r="H1222" s="2">
        <f t="shared" si="23"/>
        <v>0.12000000011175871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981148.90999999992</v>
      </c>
      <c r="D1227" s="1">
        <f>BILANCA!E250</f>
        <v>1106940.03</v>
      </c>
      <c r="E1227" s="1">
        <v>0</v>
      </c>
      <c r="F1227" s="1">
        <v>0</v>
      </c>
      <c r="G1227" s="2">
        <f t="shared" si="22"/>
        <v>779587.06868000003</v>
      </c>
      <c r="H1227" s="2">
        <f t="shared" si="23"/>
        <v>0.12000000011175871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682284.6</v>
      </c>
      <c r="D1228" s="1">
        <f>BILANCA!E251</f>
        <v>863815.32</v>
      </c>
      <c r="E1228" s="1">
        <v>0</v>
      </c>
      <c r="F1228" s="1">
        <v>0</v>
      </c>
      <c r="G1228" s="2">
        <f t="shared" si="22"/>
        <v>590429.23379999993</v>
      </c>
      <c r="H1228" s="2">
        <f t="shared" si="23"/>
        <v>0.71999999997206032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298864.31</v>
      </c>
      <c r="D1229" s="1">
        <f>BILANCA!E252</f>
        <v>243124.71</v>
      </c>
      <c r="E1229" s="1">
        <v>0</v>
      </c>
      <c r="F1229" s="1">
        <v>0</v>
      </c>
      <c r="G1229" s="2">
        <f t="shared" si="22"/>
        <v>193137.97758000001</v>
      </c>
      <c r="H1229" s="2">
        <f t="shared" si="23"/>
        <v>0.60000000000582077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981148.9</v>
      </c>
      <c r="D1232" s="1">
        <f>BILANCA!E255</f>
        <v>1106940.03</v>
      </c>
      <c r="E1232" s="1">
        <v>0</v>
      </c>
      <c r="F1232" s="1">
        <v>0</v>
      </c>
      <c r="G1232" s="2">
        <f t="shared" si="22"/>
        <v>795562.21103999997</v>
      </c>
      <c r="H1232" s="2">
        <f t="shared" si="23"/>
        <v>0.13000000000465661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1586048.16</v>
      </c>
      <c r="D1236" s="1">
        <f>BILANCA!E259</f>
        <v>2848712.19</v>
      </c>
      <c r="E1236" s="1">
        <v>0</v>
      </c>
      <c r="F1236" s="1">
        <v>0</v>
      </c>
      <c r="G1236" s="2">
        <f t="shared" si="22"/>
        <v>1842718.55262</v>
      </c>
      <c r="H1236" s="2">
        <f t="shared" si="23"/>
        <v>0.34999999986030161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1586048.16</v>
      </c>
      <c r="D1237" s="1">
        <f>BILANCA!E260</f>
        <v>2848712.19</v>
      </c>
      <c r="E1237" s="1">
        <v>0</v>
      </c>
      <c r="F1237" s="1">
        <v>0</v>
      </c>
      <c r="G1237" s="2">
        <f t="shared" si="22"/>
        <v>1850002.02516</v>
      </c>
      <c r="H1237" s="2">
        <f t="shared" si="23"/>
        <v>0.34999999986030161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1793916.78</v>
      </c>
      <c r="D1240" s="1">
        <f>BILANCA!E264</f>
        <v>1244312.05</v>
      </c>
      <c r="E1240" s="1">
        <v>0</v>
      </c>
      <c r="F1240" s="1">
        <v>0</v>
      </c>
      <c r="G1240" s="2">
        <f t="shared" si="22"/>
        <v>1100613.0061600001</v>
      </c>
      <c r="H1240" s="2">
        <f t="shared" si="23"/>
        <v>0.27000000001862645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525100.9</v>
      </c>
      <c r="D1241" s="1">
        <f>BILANCA!E265</f>
        <v>506802.68</v>
      </c>
      <c r="E1241" s="1">
        <v>0</v>
      </c>
      <c r="F1241" s="1">
        <v>0</v>
      </c>
      <c r="G1241" s="2">
        <f t="shared" si="22"/>
        <v>396986.21507999999</v>
      </c>
      <c r="H1241" s="2">
        <f t="shared" si="23"/>
        <v>0.41999999998370185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100514</v>
      </c>
      <c r="D1244" s="1">
        <f>BILANCA!E268</f>
        <v>198341.86</v>
      </c>
      <c r="E1244" s="1">
        <v>0</v>
      </c>
      <c r="F1244" s="1">
        <v>0</v>
      </c>
      <c r="G1244" s="2">
        <f t="shared" si="24"/>
        <v>129768.60492000001</v>
      </c>
      <c r="H1244" s="2">
        <f t="shared" si="23"/>
        <v>0.14000000001396984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1839362.29</v>
      </c>
      <c r="D1263" s="1">
        <f>BILANCA!E287</f>
        <v>2769787.98</v>
      </c>
      <c r="E1263" s="1">
        <v>0</v>
      </c>
      <c r="F1263" s="1">
        <v>0</v>
      </c>
      <c r="G1263" s="2">
        <f t="shared" si="24"/>
        <v>2066102.7100000002</v>
      </c>
      <c r="H1263" s="2">
        <f t="shared" si="23"/>
        <v>0.31000000005587935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1459440.04</v>
      </c>
      <c r="D1264" s="1">
        <f>BILANCA!E288</f>
        <v>3346321.87</v>
      </c>
      <c r="E1264" s="1">
        <v>0</v>
      </c>
      <c r="F1264" s="1">
        <v>0</v>
      </c>
      <c r="G1264" s="2">
        <f t="shared" si="24"/>
        <v>2290735.5421800003</v>
      </c>
      <c r="H1264" s="2">
        <f t="shared" si="23"/>
        <v>0.16999999992549419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118881.59</v>
      </c>
      <c r="D1265" s="1">
        <f>BILANCA!E289</f>
        <v>0</v>
      </c>
      <c r="E1265" s="1">
        <v>0</v>
      </c>
      <c r="F1265" s="1">
        <v>0</v>
      </c>
      <c r="G1265" s="2">
        <f t="shared" si="24"/>
        <v>33524.608379999998</v>
      </c>
      <c r="H1265" s="2">
        <f t="shared" si="23"/>
        <v>0.41000000000349246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33324.269999999997</v>
      </c>
      <c r="D1266" s="1">
        <f>BILANCA!E290</f>
        <v>78533.61</v>
      </c>
      <c r="E1266" s="1">
        <v>0</v>
      </c>
      <c r="F1266" s="1">
        <v>0</v>
      </c>
      <c r="G1266" s="2">
        <f t="shared" si="24"/>
        <v>53880.791669999991</v>
      </c>
      <c r="H1266" s="2">
        <f t="shared" si="23"/>
        <v>0.6599999999962165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93966.52</v>
      </c>
      <c r="D1270" s="1">
        <f>BILANCA!E294</f>
        <v>558367.54</v>
      </c>
      <c r="E1270" s="1">
        <v>0</v>
      </c>
      <c r="F1270" s="1">
        <v>0</v>
      </c>
      <c r="G1270" s="2">
        <f t="shared" si="24"/>
        <v>347471.35920000001</v>
      </c>
      <c r="H1270" s="2">
        <f t="shared" si="23"/>
        <v>0.93999999995867256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14470373.52</v>
      </c>
      <c r="D1329" s="1">
        <f>'RAS-funkcijski'!E35</f>
        <v>14570643.859999999</v>
      </c>
      <c r="E1329" s="1">
        <v>0</v>
      </c>
      <c r="F1329" s="1">
        <v>0</v>
      </c>
      <c r="G1329" s="2">
        <f t="shared" si="24"/>
        <v>1351961.49844</v>
      </c>
      <c r="H1329" s="2">
        <f t="shared" si="23"/>
        <v>0.62000000104308128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14470373.52</v>
      </c>
      <c r="D1360" s="1">
        <f>'RAS-funkcijski'!E66</f>
        <v>14570643.859999999</v>
      </c>
      <c r="E1360" s="1">
        <v>0</v>
      </c>
      <c r="F1360" s="1">
        <v>0</v>
      </c>
      <c r="G1360" s="2">
        <f t="shared" si="24"/>
        <v>2703922.99688</v>
      </c>
      <c r="H1360" s="2">
        <f t="shared" si="27"/>
        <v>0.62000000104308128</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14470373.52</v>
      </c>
      <c r="D1362" s="1">
        <f>'RAS-funkcijski'!E68</f>
        <v>14570643.859999999</v>
      </c>
      <c r="E1362" s="1">
        <v>0</v>
      </c>
      <c r="F1362" s="1">
        <v>0</v>
      </c>
      <c r="G1362" s="2">
        <f t="shared" si="24"/>
        <v>2791146.3193600001</v>
      </c>
      <c r="H1362" s="2">
        <f t="shared" si="27"/>
        <v>0.62000000104308128</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14470373.52</v>
      </c>
      <c r="D1435" s="13">
        <f>'RAS-funkcijski'!E141</f>
        <v>14570643.859999999</v>
      </c>
      <c r="E1435" s="13">
        <v>0</v>
      </c>
      <c r="F1435" s="13">
        <v>0</v>
      </c>
      <c r="G1435" s="14">
        <f t="shared" si="24"/>
        <v>5974797.5898799999</v>
      </c>
      <c r="H1435" s="14">
        <f t="shared" si="27"/>
        <v>0.62000000104308128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3592340.05</v>
      </c>
      <c r="D1480" s="6"/>
      <c r="E1480" s="6">
        <v>0</v>
      </c>
      <c r="F1480" s="6">
        <v>0</v>
      </c>
      <c r="G1480" s="7">
        <f t="shared" ref="G1480:G1580" si="34">B1480/1000*C1480</f>
        <v>3592.3400499999998</v>
      </c>
      <c r="H1480" s="7">
        <f t="shared" ref="H1480:H1580" si="35">ABS(C1480-ROUND(C1480,0))</f>
        <v>4.9999999813735485E-2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29079716.840000004</v>
      </c>
      <c r="D1481" s="1">
        <v>0</v>
      </c>
      <c r="E1481" s="1">
        <v>0</v>
      </c>
      <c r="F1481" s="1">
        <v>0</v>
      </c>
      <c r="G1481" s="2">
        <f t="shared" si="34"/>
        <v>58159.433680000009</v>
      </c>
      <c r="H1481" s="2">
        <f t="shared" si="35"/>
        <v>0.15999999642372131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565489.68999999994</v>
      </c>
      <c r="D1482" s="1">
        <v>0</v>
      </c>
      <c r="E1482" s="1">
        <v>0</v>
      </c>
      <c r="F1482" s="1">
        <v>0</v>
      </c>
      <c r="G1482" s="2">
        <f t="shared" si="34"/>
        <v>1696.4690699999999</v>
      </c>
      <c r="H1482" s="2">
        <f t="shared" si="35"/>
        <v>0.31000000005587935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26657102.440000001</v>
      </c>
      <c r="D1483" s="1">
        <v>0</v>
      </c>
      <c r="E1483" s="1">
        <v>0</v>
      </c>
      <c r="F1483" s="1">
        <v>0</v>
      </c>
      <c r="G1483" s="2">
        <f t="shared" si="34"/>
        <v>106628.40976000001</v>
      </c>
      <c r="H1483" s="2">
        <f t="shared" si="35"/>
        <v>0.44000000134110451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4886001.95</v>
      </c>
      <c r="D1484" s="1">
        <v>0</v>
      </c>
      <c r="E1484" s="1">
        <v>0</v>
      </c>
      <c r="F1484" s="1">
        <v>0</v>
      </c>
      <c r="G1484" s="2">
        <f t="shared" si="34"/>
        <v>24430.009750000001</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11095811.439999999</v>
      </c>
      <c r="D1485" s="1">
        <v>0</v>
      </c>
      <c r="E1485" s="1">
        <v>0</v>
      </c>
      <c r="F1485" s="1">
        <v>0</v>
      </c>
      <c r="G1485" s="2">
        <f t="shared" si="34"/>
        <v>66574.868640000001</v>
      </c>
      <c r="H1485" s="2">
        <f t="shared" si="35"/>
        <v>0.43999999947845936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10675289.050000001</v>
      </c>
      <c r="D1491" s="1">
        <v>0</v>
      </c>
      <c r="E1491" s="1">
        <v>0</v>
      </c>
      <c r="F1491" s="1">
        <v>0</v>
      </c>
      <c r="G1491" s="2">
        <f t="shared" si="34"/>
        <v>128103.46860000001</v>
      </c>
      <c r="H1491" s="2">
        <f t="shared" si="35"/>
        <v>5.000000074505806E-2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243124.71</v>
      </c>
      <c r="D1492" s="1">
        <v>0</v>
      </c>
      <c r="E1492" s="1">
        <v>0</v>
      </c>
      <c r="F1492" s="1">
        <v>0</v>
      </c>
      <c r="G1492" s="2">
        <f t="shared" si="34"/>
        <v>3160.6212299999997</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1614000</v>
      </c>
      <c r="D1493" s="1">
        <v>0</v>
      </c>
      <c r="E1493" s="1">
        <v>0</v>
      </c>
      <c r="F1493" s="1">
        <v>0</v>
      </c>
      <c r="G1493" s="2">
        <f t="shared" si="34"/>
        <v>22596</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1614000</v>
      </c>
      <c r="D1497" s="1">
        <v>0</v>
      </c>
      <c r="E1497" s="1">
        <v>0</v>
      </c>
      <c r="F1497" s="1">
        <v>0</v>
      </c>
      <c r="G1497" s="2">
        <f t="shared" si="34"/>
        <v>29051.999999999996</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25919045.890000001</v>
      </c>
      <c r="D1499" s="1">
        <v>0</v>
      </c>
      <c r="E1499" s="1">
        <v>0</v>
      </c>
      <c r="F1499" s="1">
        <v>0</v>
      </c>
      <c r="G1499" s="2">
        <f t="shared" si="34"/>
        <v>518380.9178</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498864.14</v>
      </c>
      <c r="D1500" s="1">
        <v>0</v>
      </c>
      <c r="E1500" s="1">
        <v>0</v>
      </c>
      <c r="F1500" s="1">
        <v>0</v>
      </c>
      <c r="G1500" s="2">
        <f t="shared" si="34"/>
        <v>10476.146940000001</v>
      </c>
      <c r="H1500" s="2">
        <f t="shared" si="35"/>
        <v>0.14000000001396984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24105991.829999998</v>
      </c>
      <c r="D1501" s="1">
        <v>0</v>
      </c>
      <c r="E1501" s="1">
        <v>0</v>
      </c>
      <c r="F1501" s="1">
        <v>0</v>
      </c>
      <c r="G1501" s="2">
        <f t="shared" si="34"/>
        <v>530331.82025999995</v>
      </c>
      <c r="H1501" s="2">
        <f t="shared" si="35"/>
        <v>0.17000000178813934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4835371.3899999997</v>
      </c>
      <c r="D1502" s="1">
        <v>0</v>
      </c>
      <c r="E1502" s="1">
        <v>0</v>
      </c>
      <c r="F1502" s="1">
        <v>0</v>
      </c>
      <c r="G1502" s="2">
        <f t="shared" si="34"/>
        <v>111213.54196999999</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10165494.99</v>
      </c>
      <c r="D1503" s="1">
        <v>0</v>
      </c>
      <c r="E1503" s="1">
        <v>0</v>
      </c>
      <c r="F1503" s="1">
        <v>0</v>
      </c>
      <c r="G1503" s="2">
        <f t="shared" si="34"/>
        <v>243971.87976000001</v>
      </c>
      <c r="H1503" s="2">
        <f t="shared" si="35"/>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9105125.4499999993</v>
      </c>
      <c r="D1509" s="1">
        <v>0</v>
      </c>
      <c r="E1509" s="1">
        <v>0</v>
      </c>
      <c r="F1509" s="1">
        <v>0</v>
      </c>
      <c r="G1509" s="2">
        <f t="shared" si="34"/>
        <v>273153.76349999994</v>
      </c>
      <c r="H1509" s="2">
        <f t="shared" si="35"/>
        <v>0.44999999925494194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164591.1</v>
      </c>
      <c r="D1510" s="1">
        <v>0</v>
      </c>
      <c r="E1510" s="1">
        <v>0</v>
      </c>
      <c r="F1510" s="1">
        <v>0</v>
      </c>
      <c r="G1510" s="2">
        <f t="shared" si="34"/>
        <v>5102.3240999999998</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1149598.82</v>
      </c>
      <c r="D1511" s="1">
        <v>0</v>
      </c>
      <c r="E1511" s="1">
        <v>0</v>
      </c>
      <c r="F1511" s="1">
        <v>0</v>
      </c>
      <c r="G1511" s="2">
        <f t="shared" si="34"/>
        <v>36787.162240000005</v>
      </c>
      <c r="H1511" s="2">
        <f t="shared" si="35"/>
        <v>0.17999999993480742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1149598.82</v>
      </c>
      <c r="D1515" s="1">
        <v>0</v>
      </c>
      <c r="E1515" s="1">
        <v>0</v>
      </c>
      <c r="F1515" s="1">
        <v>0</v>
      </c>
      <c r="G1515" s="2">
        <f t="shared" si="34"/>
        <v>41385.557520000002</v>
      </c>
      <c r="H1515" s="2">
        <f t="shared" si="35"/>
        <v>0.17999999993480742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6753011.0000000037</v>
      </c>
      <c r="D1517" s="1">
        <v>0</v>
      </c>
      <c r="E1517" s="1">
        <v>0</v>
      </c>
      <c r="F1517" s="1">
        <v>0</v>
      </c>
      <c r="G1517" s="2">
        <f t="shared" si="34"/>
        <v>256614.41800000012</v>
      </c>
      <c r="H1517" s="2">
        <f t="shared" si="35"/>
        <v>3.7252902984619141E-9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2762601.9300000006</v>
      </c>
      <c r="D1518" s="1">
        <v>0</v>
      </c>
      <c r="E1518" s="1">
        <v>0</v>
      </c>
      <c r="F1518" s="1">
        <v>0</v>
      </c>
      <c r="G1518" s="2">
        <f t="shared" si="34"/>
        <v>107741.47527000002</v>
      </c>
      <c r="H1518" s="2">
        <f t="shared" si="35"/>
        <v>6.9999999366700649E-2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178169.89</v>
      </c>
      <c r="D1519" s="1">
        <v>0</v>
      </c>
      <c r="E1519" s="1">
        <v>0</v>
      </c>
      <c r="F1519" s="1">
        <v>0</v>
      </c>
      <c r="G1519" s="2">
        <f t="shared" si="34"/>
        <v>7126.7956000000004</v>
      </c>
      <c r="H1519" s="2">
        <f t="shared" si="35"/>
        <v>0.10999999998603016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41594.660000000003</v>
      </c>
      <c r="D1520" s="1">
        <v>0</v>
      </c>
      <c r="E1520" s="1">
        <v>0</v>
      </c>
      <c r="F1520" s="1">
        <v>0</v>
      </c>
      <c r="G1520" s="2">
        <f t="shared" si="34"/>
        <v>1705.3810600000002</v>
      </c>
      <c r="H1520" s="2">
        <f t="shared" si="35"/>
        <v>0.33999999999650754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37844.839999999997</v>
      </c>
      <c r="D1521" s="1">
        <v>0</v>
      </c>
      <c r="E1521" s="1">
        <v>0</v>
      </c>
      <c r="F1521" s="1">
        <v>0</v>
      </c>
      <c r="G1521" s="2">
        <f t="shared" si="34"/>
        <v>1589.4832799999999</v>
      </c>
      <c r="H1521" s="2">
        <f t="shared" si="35"/>
        <v>0.16000000000349246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98730.39</v>
      </c>
      <c r="D1523" s="1">
        <v>0</v>
      </c>
      <c r="E1523" s="1">
        <v>0</v>
      </c>
      <c r="F1523" s="1">
        <v>0</v>
      </c>
      <c r="G1523" s="2">
        <f t="shared" si="34"/>
        <v>4344.1371599999993</v>
      </c>
      <c r="H1523" s="2">
        <f t="shared" si="35"/>
        <v>0.38999999999941792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2584432.0400000005</v>
      </c>
      <c r="D1524" s="1">
        <v>0</v>
      </c>
      <c r="E1524" s="1">
        <v>0</v>
      </c>
      <c r="F1524" s="1">
        <v>0</v>
      </c>
      <c r="G1524" s="2">
        <f t="shared" si="34"/>
        <v>116299.44180000002</v>
      </c>
      <c r="H1524" s="2">
        <f t="shared" si="35"/>
        <v>4.000000050291419E-2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2584432.0400000005</v>
      </c>
      <c r="D1530" s="1">
        <v>0</v>
      </c>
      <c r="E1530" s="1">
        <v>0</v>
      </c>
      <c r="F1530" s="1">
        <v>0</v>
      </c>
      <c r="G1530" s="2">
        <f t="shared" si="34"/>
        <v>131806.03404000003</v>
      </c>
      <c r="H1530" s="2">
        <f t="shared" si="35"/>
        <v>4.000000050291419E-2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1981523.84</v>
      </c>
      <c r="D1531" s="1">
        <v>0</v>
      </c>
      <c r="E1531" s="1">
        <v>0</v>
      </c>
      <c r="F1531" s="1">
        <v>0</v>
      </c>
      <c r="G1531" s="2">
        <f t="shared" si="34"/>
        <v>103039.23968</v>
      </c>
      <c r="H1531" s="2">
        <f t="shared" si="35"/>
        <v>0.15999999991618097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495313.77</v>
      </c>
      <c r="D1532" s="1">
        <v>0</v>
      </c>
      <c r="E1532" s="1">
        <v>0</v>
      </c>
      <c r="F1532" s="1">
        <v>0</v>
      </c>
      <c r="G1532" s="2">
        <f t="shared" si="34"/>
        <v>26251.629809999999</v>
      </c>
      <c r="H1532" s="2">
        <f t="shared" si="35"/>
        <v>0.22999999998137355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107594.43</v>
      </c>
      <c r="D1533" s="1">
        <v>0</v>
      </c>
      <c r="E1533" s="1">
        <v>0</v>
      </c>
      <c r="F1533" s="1">
        <v>0</v>
      </c>
      <c r="G1533" s="2">
        <f t="shared" si="34"/>
        <v>5810.0992199999991</v>
      </c>
      <c r="H1533" s="2">
        <f t="shared" si="35"/>
        <v>0.42999999999301508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3990409.07</v>
      </c>
      <c r="D1576" s="1">
        <v>0</v>
      </c>
      <c r="E1576" s="1">
        <v>0</v>
      </c>
      <c r="F1576" s="1">
        <v>0</v>
      </c>
      <c r="G1576" s="2">
        <f t="shared" si="34"/>
        <v>387069.67979000002</v>
      </c>
      <c r="H1576" s="2">
        <f t="shared" si="35"/>
        <v>6.9999999832361937E-2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7186.05</v>
      </c>
      <c r="D1577" s="1">
        <v>0</v>
      </c>
      <c r="E1577" s="1">
        <v>0</v>
      </c>
      <c r="F1577" s="1">
        <v>0</v>
      </c>
      <c r="G1577" s="2">
        <f t="shared" si="34"/>
        <v>704.23290000000009</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3346321.87</v>
      </c>
      <c r="D1578" s="1">
        <v>0</v>
      </c>
      <c r="E1578" s="1">
        <v>0</v>
      </c>
      <c r="F1578" s="1">
        <v>0</v>
      </c>
      <c r="G1578" s="2">
        <f t="shared" si="34"/>
        <v>331285.86513000005</v>
      </c>
      <c r="H1578" s="2">
        <f t="shared" si="35"/>
        <v>0.12999999988824129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78533.61</v>
      </c>
      <c r="D1579" s="1">
        <v>0</v>
      </c>
      <c r="E1579" s="1">
        <v>0</v>
      </c>
      <c r="F1579" s="1">
        <v>0</v>
      </c>
      <c r="G1579" s="2">
        <f t="shared" si="34"/>
        <v>7853.3610000000008</v>
      </c>
      <c r="H1579" s="2">
        <f t="shared" si="35"/>
        <v>0.38999999999941792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558367.54</v>
      </c>
      <c r="D1580" s="13">
        <v>0</v>
      </c>
      <c r="E1580" s="13">
        <v>0</v>
      </c>
      <c r="F1580" s="13">
        <v>0</v>
      </c>
      <c r="G1580" s="14">
        <f t="shared" si="34"/>
        <v>56395.121540000007</v>
      </c>
      <c r="H1580" s="14">
        <f t="shared" si="35"/>
        <v>0.4599999999627471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13489224.609999999</v>
      </c>
      <c r="I16" s="170">
        <f>'PR-RAS'!E6</f>
        <v>12963703.83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14386428.819999998</v>
      </c>
      <c r="I17" s="170">
        <f>'PR-RAS'!E151</f>
        <v>14723928.260000002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981148.91000000015</v>
      </c>
      <c r="I19" s="171">
        <f>'PR-RAS'!E646</f>
        <v>1106940.0300000031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18995956.890000001</v>
      </c>
      <c r="I20" s="173">
        <f>BILANCA!E7</f>
        <v>28086084.050000001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3344517</v>
      </c>
      <c r="I21" s="175">
        <f>BILANCA!E68</f>
        <v>4098995.04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4706972.4399999995</v>
      </c>
      <c r="I22" s="175">
        <f>BILANCA!E176</f>
        <v>7573609.0600000005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17633501.449999999</v>
      </c>
      <c r="I23" s="177">
        <f>BILANCA!E237</f>
        <v>24611470.030000001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14470373.52</v>
      </c>
      <c r="I25" s="175">
        <f>'RAS-funkcijski'!E35</f>
        <v>14570643.859999999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14470373.52</v>
      </c>
      <c r="I28" s="179">
        <f>'RAS-funkcijski'!E141</f>
        <v>14570643.859999999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3592340.05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6753011.0000000037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2762601.9300000006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3990409.07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7" zoomScaleNormal="100" workbookViewId="0">
      <selection activeCell="L24" sqref="L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13489224.609999999</v>
      </c>
      <c r="E6" s="51">
        <f>E7+E44+E50+E82+E106+E124+E133+E139</f>
        <v>12963703.83</v>
      </c>
      <c r="F6" s="52">
        <f t="shared" ref="F6:F131" si="0">IF(D6&lt;&gt;0,IF(E6/D6&gt;=100,"&gt;&gt;100",E6/D6*100),"-")</f>
        <v>96.104143898601748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872024.22</v>
      </c>
      <c r="E50" s="51">
        <f>E51+E54+E59+E62+E65+E68+E71+E74+E77</f>
        <v>323251.31000000006</v>
      </c>
      <c r="F50" s="52">
        <f t="shared" si="0"/>
        <v>37.069074755744751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230724.2</v>
      </c>
      <c r="E54" s="51">
        <f t="shared" si="11"/>
        <v>24425.15</v>
      </c>
      <c r="F54" s="52">
        <f t="shared" si="0"/>
        <v>10.586297406167191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54202.82</v>
      </c>
      <c r="E57" s="242">
        <v>19926.05</v>
      </c>
      <c r="F57" s="52">
        <f t="shared" si="0"/>
        <v>36.762017179179971</v>
      </c>
    </row>
    <row r="58" spans="1:6" ht="12.75" customHeight="1" x14ac:dyDescent="0.2">
      <c r="A58" s="53">
        <v>6324</v>
      </c>
      <c r="B58" s="86" t="s">
        <v>162</v>
      </c>
      <c r="C58" s="50" t="s">
        <v>163</v>
      </c>
      <c r="D58" s="242">
        <v>176521.38</v>
      </c>
      <c r="E58" s="242">
        <v>4499.1000000000004</v>
      </c>
      <c r="F58" s="52">
        <f t="shared" si="0"/>
        <v>2.5487564169280796</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641300.02</v>
      </c>
      <c r="E77" s="51">
        <f t="shared" si="18"/>
        <v>298826.16000000003</v>
      </c>
      <c r="F77" s="52">
        <f t="shared" si="0"/>
        <v>46.59693601756009</v>
      </c>
    </row>
    <row r="78" spans="1:6" ht="12.75" customHeight="1" x14ac:dyDescent="0.2">
      <c r="A78" s="53">
        <v>6391</v>
      </c>
      <c r="B78" s="85" t="s">
        <v>202</v>
      </c>
      <c r="C78" s="50" t="s">
        <v>203</v>
      </c>
      <c r="D78" s="242">
        <v>101523.87</v>
      </c>
      <c r="E78" s="242">
        <v>163716.20000000001</v>
      </c>
      <c r="F78" s="52">
        <f t="shared" si="0"/>
        <v>161.25882514131899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330755.40000000002</v>
      </c>
      <c r="E80" s="242">
        <v>135109.96</v>
      </c>
      <c r="F80" s="52">
        <f t="shared" si="0"/>
        <v>40.848905263527058</v>
      </c>
    </row>
    <row r="81" spans="1:6" ht="24" x14ac:dyDescent="0.2">
      <c r="A81" s="53">
        <v>6394</v>
      </c>
      <c r="B81" s="85" t="s">
        <v>208</v>
      </c>
      <c r="C81" s="50" t="s">
        <v>209</v>
      </c>
      <c r="D81" s="242">
        <v>209020.75</v>
      </c>
      <c r="E81" s="242"/>
      <c r="F81" s="52">
        <f t="shared" si="0"/>
        <v>0</v>
      </c>
    </row>
    <row r="82" spans="1:6" ht="12.75" customHeight="1" x14ac:dyDescent="0.2">
      <c r="A82" s="53">
        <v>64</v>
      </c>
      <c r="B82" s="85" t="s">
        <v>210</v>
      </c>
      <c r="C82" s="50" t="s">
        <v>211</v>
      </c>
      <c r="D82" s="51">
        <f t="shared" ref="D82:E82" si="19">D83+D91+D98</f>
        <v>17338.780000000002</v>
      </c>
      <c r="E82" s="51">
        <f t="shared" si="19"/>
        <v>324.29000000000002</v>
      </c>
      <c r="F82" s="52">
        <f t="shared" si="0"/>
        <v>1.8703161352759536</v>
      </c>
    </row>
    <row r="83" spans="1:6" ht="12.75" customHeight="1" x14ac:dyDescent="0.2">
      <c r="A83" s="53">
        <v>641</v>
      </c>
      <c r="B83" s="85" t="s">
        <v>212</v>
      </c>
      <c r="C83" s="50" t="s">
        <v>213</v>
      </c>
      <c r="D83" s="51">
        <f t="shared" ref="D83:E83" si="20">SUM(D84:D90)</f>
        <v>16555.72</v>
      </c>
      <c r="E83" s="51">
        <f t="shared" si="20"/>
        <v>324.29000000000002</v>
      </c>
      <c r="F83" s="52">
        <f t="shared" si="0"/>
        <v>1.9587792013877983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378.32</v>
      </c>
      <c r="E86" s="242">
        <v>324.24</v>
      </c>
      <c r="F86" s="52">
        <f t="shared" si="0"/>
        <v>85.705223091562701</v>
      </c>
    </row>
    <row r="87" spans="1:6" ht="12.75" customHeight="1" x14ac:dyDescent="0.2">
      <c r="A87" s="53">
        <v>6415</v>
      </c>
      <c r="B87" s="85" t="s">
        <v>220</v>
      </c>
      <c r="C87" s="50" t="s">
        <v>221</v>
      </c>
      <c r="D87" s="242">
        <v>16177.4</v>
      </c>
      <c r="E87" s="242">
        <v>0.05</v>
      </c>
      <c r="F87" s="52">
        <f t="shared" si="0"/>
        <v>3.090731514334813E-4</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783.06</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783.06</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10945378.6</v>
      </c>
      <c r="E124" s="51">
        <f t="shared" si="27"/>
        <v>10492933.57</v>
      </c>
      <c r="F124" s="52">
        <f t="shared" si="0"/>
        <v>95.866337323406981</v>
      </c>
    </row>
    <row r="125" spans="1:6" ht="12.75" customHeight="1" x14ac:dyDescent="0.2">
      <c r="A125" s="53">
        <v>661</v>
      </c>
      <c r="B125" s="86" t="s">
        <v>296</v>
      </c>
      <c r="C125" s="50" t="s">
        <v>297</v>
      </c>
      <c r="D125" s="51">
        <f t="shared" ref="D125:E125" si="28">SUM(D126:D127)</f>
        <v>10945378.6</v>
      </c>
      <c r="E125" s="51">
        <f t="shared" si="28"/>
        <v>10492933.57</v>
      </c>
      <c r="F125" s="52">
        <f t="shared" si="0"/>
        <v>95.866337323406981</v>
      </c>
    </row>
    <row r="126" spans="1:6" ht="12.75" customHeight="1" x14ac:dyDescent="0.2">
      <c r="A126" s="53">
        <v>6614</v>
      </c>
      <c r="B126" s="86" t="s">
        <v>298</v>
      </c>
      <c r="C126" s="50" t="s">
        <v>299</v>
      </c>
      <c r="D126" s="242">
        <v>10564963.32</v>
      </c>
      <c r="E126" s="242">
        <v>10171725.92</v>
      </c>
      <c r="F126" s="52">
        <f t="shared" si="0"/>
        <v>96.277910409252613</v>
      </c>
    </row>
    <row r="127" spans="1:6" ht="12.75" customHeight="1" x14ac:dyDescent="0.2">
      <c r="A127" s="53">
        <v>6615</v>
      </c>
      <c r="B127" s="86" t="s">
        <v>300</v>
      </c>
      <c r="C127" s="50" t="s">
        <v>301</v>
      </c>
      <c r="D127" s="242">
        <v>380415.28</v>
      </c>
      <c r="E127" s="242">
        <v>321207.65000000002</v>
      </c>
      <c r="F127" s="52">
        <f t="shared" si="0"/>
        <v>84.436053672712617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1625129.01</v>
      </c>
      <c r="E133" s="51">
        <f t="shared" si="30"/>
        <v>1646420.27</v>
      </c>
      <c r="F133" s="52">
        <f t="shared" ref="F133:F223" si="31">IF(D133&lt;&gt;0,IF(E133/D133&gt;=100,"&gt;&gt;100",E133/D133*100),"-")</f>
        <v>101.31012737259549</v>
      </c>
    </row>
    <row r="134" spans="1:6" ht="24" x14ac:dyDescent="0.2">
      <c r="A134" s="53">
        <v>671</v>
      </c>
      <c r="B134" s="232" t="s">
        <v>314</v>
      </c>
      <c r="C134" s="50" t="s">
        <v>315</v>
      </c>
      <c r="D134" s="51">
        <f t="shared" ref="D134:E134" si="32">SUM(D135:D137)</f>
        <v>1625129.01</v>
      </c>
      <c r="E134" s="51">
        <f t="shared" si="32"/>
        <v>1646420.27</v>
      </c>
      <c r="F134" s="52">
        <f t="shared" si="31"/>
        <v>101.31012737259549</v>
      </c>
    </row>
    <row r="135" spans="1:6" ht="12.75" customHeight="1" x14ac:dyDescent="0.2">
      <c r="A135" s="53">
        <v>6711</v>
      </c>
      <c r="B135" s="85" t="s">
        <v>316</v>
      </c>
      <c r="C135" s="50" t="s">
        <v>317</v>
      </c>
      <c r="D135" s="242">
        <v>1625129.01</v>
      </c>
      <c r="E135" s="242">
        <v>1646420.27</v>
      </c>
      <c r="F135" s="52">
        <f t="shared" si="31"/>
        <v>101.31012737259549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29354</v>
      </c>
      <c r="E139" s="51">
        <f t="shared" si="33"/>
        <v>500774.39</v>
      </c>
      <c r="F139" s="52">
        <f t="shared" si="31"/>
        <v>1705.983477549908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29354</v>
      </c>
      <c r="E150" s="242">
        <v>500774.39</v>
      </c>
      <c r="F150" s="52">
        <f t="shared" si="31"/>
        <v>1705.983477549908</v>
      </c>
    </row>
    <row r="151" spans="1:6" ht="12.75" customHeight="1" x14ac:dyDescent="0.2">
      <c r="A151" s="53">
        <v>3</v>
      </c>
      <c r="B151" s="85" t="s">
        <v>348</v>
      </c>
      <c r="C151" s="50" t="s">
        <v>56</v>
      </c>
      <c r="D151" s="51">
        <f t="shared" ref="D151:E151" si="35">D152+D163+D196+D215+D224+D252+D263</f>
        <v>14386428.819999998</v>
      </c>
      <c r="E151" s="51">
        <f t="shared" si="35"/>
        <v>14723928.260000002</v>
      </c>
      <c r="F151" s="52">
        <f t="shared" si="31"/>
        <v>102.34595704203402</v>
      </c>
    </row>
    <row r="152" spans="1:6" ht="12.75" customHeight="1" x14ac:dyDescent="0.2">
      <c r="A152" s="53">
        <v>31</v>
      </c>
      <c r="B152" s="85" t="s">
        <v>349</v>
      </c>
      <c r="C152" s="50" t="s">
        <v>350</v>
      </c>
      <c r="D152" s="51">
        <f t="shared" ref="D152:E152" si="36">D153+D158+D159</f>
        <v>4478514.93</v>
      </c>
      <c r="E152" s="51">
        <f t="shared" si="36"/>
        <v>4996519.8800000008</v>
      </c>
      <c r="F152" s="52">
        <f t="shared" si="31"/>
        <v>111.56644463837931</v>
      </c>
    </row>
    <row r="153" spans="1:6" ht="12.75" customHeight="1" x14ac:dyDescent="0.2">
      <c r="A153" s="53">
        <v>311</v>
      </c>
      <c r="B153" s="85" t="s">
        <v>351</v>
      </c>
      <c r="C153" s="50" t="s">
        <v>352</v>
      </c>
      <c r="D153" s="51">
        <f t="shared" ref="D153:E153" si="37">SUM(D154:D157)</f>
        <v>3644896.12</v>
      </c>
      <c r="E153" s="51">
        <f t="shared" si="37"/>
        <v>4074510.27</v>
      </c>
      <c r="F153" s="52">
        <f t="shared" si="31"/>
        <v>111.78673234725822</v>
      </c>
    </row>
    <row r="154" spans="1:6" ht="12.75" customHeight="1" x14ac:dyDescent="0.2">
      <c r="A154" s="53">
        <v>3111</v>
      </c>
      <c r="B154" s="85" t="s">
        <v>353</v>
      </c>
      <c r="C154" s="50" t="s">
        <v>354</v>
      </c>
      <c r="D154" s="242">
        <v>3627828.5</v>
      </c>
      <c r="E154" s="242">
        <v>4055315.93</v>
      </c>
      <c r="F154" s="52">
        <f t="shared" si="31"/>
        <v>111.78356226045416</v>
      </c>
    </row>
    <row r="155" spans="1:6" ht="12.75" customHeight="1" x14ac:dyDescent="0.2">
      <c r="A155" s="53">
        <v>3112</v>
      </c>
      <c r="B155" s="85" t="s">
        <v>355</v>
      </c>
      <c r="C155" s="50" t="s">
        <v>356</v>
      </c>
      <c r="D155" s="242">
        <v>17067.62</v>
      </c>
      <c r="E155" s="242">
        <v>19194.34</v>
      </c>
      <c r="F155" s="52">
        <f t="shared" si="31"/>
        <v>112.46055396124358</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235234.57</v>
      </c>
      <c r="E158" s="242">
        <v>251779.46</v>
      </c>
      <c r="F158" s="52">
        <f t="shared" si="31"/>
        <v>107.03335823471865</v>
      </c>
    </row>
    <row r="159" spans="1:6" ht="12.75" customHeight="1" x14ac:dyDescent="0.2">
      <c r="A159" s="53">
        <v>313</v>
      </c>
      <c r="B159" s="85" t="s">
        <v>363</v>
      </c>
      <c r="C159" s="50" t="s">
        <v>364</v>
      </c>
      <c r="D159" s="51">
        <f t="shared" ref="D159:E159" si="38">SUM(D160:D162)</f>
        <v>598384.24</v>
      </c>
      <c r="E159" s="51">
        <f t="shared" si="38"/>
        <v>670230.15</v>
      </c>
      <c r="F159" s="52">
        <f t="shared" si="31"/>
        <v>112.00665144523192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598384.24</v>
      </c>
      <c r="E161" s="242">
        <v>670230.15</v>
      </c>
      <c r="F161" s="52">
        <f t="shared" si="31"/>
        <v>112.00665144523192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9819829.2400000002</v>
      </c>
      <c r="E163" s="51">
        <f t="shared" si="39"/>
        <v>9659637.790000001</v>
      </c>
      <c r="F163" s="52">
        <f t="shared" si="31"/>
        <v>98.368694138310701</v>
      </c>
    </row>
    <row r="164" spans="1:6" ht="12.75" customHeight="1" x14ac:dyDescent="0.2">
      <c r="A164" s="53">
        <v>321</v>
      </c>
      <c r="B164" s="85" t="s">
        <v>372</v>
      </c>
      <c r="C164" s="50" t="s">
        <v>373</v>
      </c>
      <c r="D164" s="51">
        <f t="shared" ref="D164:E164" si="40">SUM(D165:D168)</f>
        <v>231772.33000000002</v>
      </c>
      <c r="E164" s="51">
        <f t="shared" si="40"/>
        <v>234844.37000000002</v>
      </c>
      <c r="F164" s="52">
        <f t="shared" si="31"/>
        <v>101.32545589026955</v>
      </c>
    </row>
    <row r="165" spans="1:6" ht="12.75" customHeight="1" x14ac:dyDescent="0.2">
      <c r="A165" s="53">
        <v>3211</v>
      </c>
      <c r="B165" s="85" t="s">
        <v>374</v>
      </c>
      <c r="C165" s="50" t="s">
        <v>375</v>
      </c>
      <c r="D165" s="242">
        <v>79063.91</v>
      </c>
      <c r="E165" s="242">
        <v>66722.880000000005</v>
      </c>
      <c r="F165" s="52">
        <f t="shared" si="31"/>
        <v>84.39107046438761</v>
      </c>
    </row>
    <row r="166" spans="1:6" ht="12.75" customHeight="1" x14ac:dyDescent="0.2">
      <c r="A166" s="53">
        <v>3212</v>
      </c>
      <c r="B166" s="85" t="s">
        <v>376</v>
      </c>
      <c r="C166" s="50" t="s">
        <v>377</v>
      </c>
      <c r="D166" s="242">
        <v>128622.72</v>
      </c>
      <c r="E166" s="242">
        <v>141730.06</v>
      </c>
      <c r="F166" s="52">
        <f t="shared" si="31"/>
        <v>110.19053243470516</v>
      </c>
    </row>
    <row r="167" spans="1:6" ht="12.75" customHeight="1" x14ac:dyDescent="0.2">
      <c r="A167" s="53">
        <v>3213</v>
      </c>
      <c r="B167" s="85" t="s">
        <v>378</v>
      </c>
      <c r="C167" s="50" t="s">
        <v>379</v>
      </c>
      <c r="D167" s="242">
        <v>20241.830000000002</v>
      </c>
      <c r="E167" s="242">
        <v>21227.83</v>
      </c>
      <c r="F167" s="52">
        <f t="shared" si="31"/>
        <v>104.87110108127575</v>
      </c>
    </row>
    <row r="168" spans="1:6" ht="12.75" customHeight="1" x14ac:dyDescent="0.2">
      <c r="A168" s="53">
        <v>3214</v>
      </c>
      <c r="B168" s="85" t="s">
        <v>380</v>
      </c>
      <c r="C168" s="50" t="s">
        <v>381</v>
      </c>
      <c r="D168" s="242">
        <v>3843.87</v>
      </c>
      <c r="E168" s="242">
        <v>5163.6000000000004</v>
      </c>
      <c r="F168" s="52">
        <f t="shared" si="31"/>
        <v>134.33336715341571</v>
      </c>
    </row>
    <row r="169" spans="1:6" ht="12.75" customHeight="1" x14ac:dyDescent="0.2">
      <c r="A169" s="53">
        <v>322</v>
      </c>
      <c r="B169" s="85" t="s">
        <v>382</v>
      </c>
      <c r="C169" s="50" t="s">
        <v>383</v>
      </c>
      <c r="D169" s="51">
        <f t="shared" ref="D169:E169" si="41">SUM(D170:D176)</f>
        <v>7365991.1800000006</v>
      </c>
      <c r="E169" s="51">
        <f t="shared" si="41"/>
        <v>7435066.4500000002</v>
      </c>
      <c r="F169" s="52">
        <f t="shared" si="31"/>
        <v>100.93775933627984</v>
      </c>
    </row>
    <row r="170" spans="1:6" ht="12.75" customHeight="1" x14ac:dyDescent="0.2">
      <c r="A170" s="53">
        <v>3221</v>
      </c>
      <c r="B170" s="85" t="s">
        <v>384</v>
      </c>
      <c r="C170" s="50" t="s">
        <v>385</v>
      </c>
      <c r="D170" s="242">
        <v>30539.8</v>
      </c>
      <c r="E170" s="242">
        <v>32453.58</v>
      </c>
      <c r="F170" s="52">
        <f t="shared" si="31"/>
        <v>106.26651124106905</v>
      </c>
    </row>
    <row r="171" spans="1:6" ht="12.75" customHeight="1" x14ac:dyDescent="0.2">
      <c r="A171" s="53">
        <v>3222</v>
      </c>
      <c r="B171" s="85" t="s">
        <v>386</v>
      </c>
      <c r="C171" s="50" t="s">
        <v>387</v>
      </c>
      <c r="D171" s="242">
        <v>6913348.9900000002</v>
      </c>
      <c r="E171" s="242">
        <v>7094468.46</v>
      </c>
      <c r="F171" s="52">
        <f t="shared" si="31"/>
        <v>102.6198513956403</v>
      </c>
    </row>
    <row r="172" spans="1:6" ht="12.75" customHeight="1" x14ac:dyDescent="0.2">
      <c r="A172" s="53">
        <v>3223</v>
      </c>
      <c r="B172" s="85" t="s">
        <v>388</v>
      </c>
      <c r="C172" s="50" t="s">
        <v>389</v>
      </c>
      <c r="D172" s="242">
        <v>377694.65</v>
      </c>
      <c r="E172" s="242">
        <v>262259.45</v>
      </c>
      <c r="F172" s="52">
        <f t="shared" si="31"/>
        <v>69.436898298665341</v>
      </c>
    </row>
    <row r="173" spans="1:6" ht="12.75" customHeight="1" x14ac:dyDescent="0.2">
      <c r="A173" s="53">
        <v>3224</v>
      </c>
      <c r="B173" s="85" t="s">
        <v>390</v>
      </c>
      <c r="C173" s="50" t="s">
        <v>391</v>
      </c>
      <c r="D173" s="242">
        <v>38886.07</v>
      </c>
      <c r="E173" s="242">
        <v>34455.980000000003</v>
      </c>
      <c r="F173" s="52">
        <f t="shared" si="31"/>
        <v>88.607514207529846</v>
      </c>
    </row>
    <row r="174" spans="1:6" ht="12.75" customHeight="1" x14ac:dyDescent="0.2">
      <c r="A174" s="53">
        <v>3225</v>
      </c>
      <c r="B174" s="85" t="s">
        <v>392</v>
      </c>
      <c r="C174" s="50" t="s">
        <v>393</v>
      </c>
      <c r="D174" s="242">
        <v>2792.49</v>
      </c>
      <c r="E174" s="242">
        <v>3447.59</v>
      </c>
      <c r="F174" s="52">
        <f t="shared" si="31"/>
        <v>123.45934989919391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2729.18</v>
      </c>
      <c r="E176" s="242">
        <v>7981.39</v>
      </c>
      <c r="F176" s="52">
        <f t="shared" si="31"/>
        <v>292.44644911658446</v>
      </c>
    </row>
    <row r="177" spans="1:6" ht="12.75" customHeight="1" x14ac:dyDescent="0.2">
      <c r="A177" s="53">
        <v>323</v>
      </c>
      <c r="B177" s="85" t="s">
        <v>398</v>
      </c>
      <c r="C177" s="50" t="s">
        <v>399</v>
      </c>
      <c r="D177" s="51">
        <f t="shared" ref="D177:E177" si="42">SUM(D178:D186)</f>
        <v>1439826.3699999999</v>
      </c>
      <c r="E177" s="51">
        <f t="shared" si="42"/>
        <v>1438403.8399999999</v>
      </c>
      <c r="F177" s="52">
        <f t="shared" si="31"/>
        <v>99.901201281651751</v>
      </c>
    </row>
    <row r="178" spans="1:6" ht="12.75" customHeight="1" x14ac:dyDescent="0.2">
      <c r="A178" s="53">
        <v>3231</v>
      </c>
      <c r="B178" s="85" t="s">
        <v>400</v>
      </c>
      <c r="C178" s="50" t="s">
        <v>401</v>
      </c>
      <c r="D178" s="242">
        <v>157814.01999999999</v>
      </c>
      <c r="E178" s="242">
        <v>193773.24</v>
      </c>
      <c r="F178" s="52">
        <f t="shared" si="31"/>
        <v>122.78582093023167</v>
      </c>
    </row>
    <row r="179" spans="1:6" ht="12.75" customHeight="1" x14ac:dyDescent="0.2">
      <c r="A179" s="53">
        <v>3232</v>
      </c>
      <c r="B179" s="85" t="s">
        <v>402</v>
      </c>
      <c r="C179" s="50" t="s">
        <v>403</v>
      </c>
      <c r="D179" s="242">
        <v>132741.71</v>
      </c>
      <c r="E179" s="242">
        <v>128291.47</v>
      </c>
      <c r="F179" s="52">
        <f t="shared" si="31"/>
        <v>96.647444122875925</v>
      </c>
    </row>
    <row r="180" spans="1:6" ht="12.75" customHeight="1" x14ac:dyDescent="0.2">
      <c r="A180" s="53">
        <v>3233</v>
      </c>
      <c r="B180" s="85" t="s">
        <v>404</v>
      </c>
      <c r="C180" s="50" t="s">
        <v>405</v>
      </c>
      <c r="D180" s="242">
        <v>152772.68</v>
      </c>
      <c r="E180" s="242">
        <v>92768.72</v>
      </c>
      <c r="F180" s="52">
        <f t="shared" si="31"/>
        <v>60.7233701732535</v>
      </c>
    </row>
    <row r="181" spans="1:6" ht="12.75" customHeight="1" x14ac:dyDescent="0.2">
      <c r="A181" s="53">
        <v>3234</v>
      </c>
      <c r="B181" s="85" t="s">
        <v>406</v>
      </c>
      <c r="C181" s="50" t="s">
        <v>407</v>
      </c>
      <c r="D181" s="242">
        <v>74991.509999999995</v>
      </c>
      <c r="E181" s="242">
        <v>56276.54</v>
      </c>
      <c r="F181" s="52">
        <f t="shared" si="31"/>
        <v>75.043881634067645</v>
      </c>
    </row>
    <row r="182" spans="1:6" ht="12.75" customHeight="1" x14ac:dyDescent="0.2">
      <c r="A182" s="53">
        <v>3235</v>
      </c>
      <c r="B182" s="85" t="s">
        <v>408</v>
      </c>
      <c r="C182" s="50" t="s">
        <v>409</v>
      </c>
      <c r="D182" s="242">
        <v>96155.73</v>
      </c>
      <c r="E182" s="242">
        <v>105514.43</v>
      </c>
      <c r="F182" s="52">
        <f t="shared" si="31"/>
        <v>109.73285731385951</v>
      </c>
    </row>
    <row r="183" spans="1:6" ht="12.75" customHeight="1" x14ac:dyDescent="0.2">
      <c r="A183" s="53">
        <v>3236</v>
      </c>
      <c r="B183" s="85" t="s">
        <v>410</v>
      </c>
      <c r="C183" s="50" t="s">
        <v>411</v>
      </c>
      <c r="D183" s="242">
        <v>5133.84</v>
      </c>
      <c r="E183" s="242">
        <v>7463.95</v>
      </c>
      <c r="F183" s="52">
        <f t="shared" si="31"/>
        <v>145.38727346391784</v>
      </c>
    </row>
    <row r="184" spans="1:6" ht="12.75" customHeight="1" x14ac:dyDescent="0.2">
      <c r="A184" s="53">
        <v>3237</v>
      </c>
      <c r="B184" s="85" t="s">
        <v>412</v>
      </c>
      <c r="C184" s="50" t="s">
        <v>413</v>
      </c>
      <c r="D184" s="242">
        <v>311582.34999999998</v>
      </c>
      <c r="E184" s="242">
        <v>327159.67</v>
      </c>
      <c r="F184" s="52">
        <f t="shared" si="31"/>
        <v>104.99942310596219</v>
      </c>
    </row>
    <row r="185" spans="1:6" ht="12.75" customHeight="1" x14ac:dyDescent="0.2">
      <c r="A185" s="53">
        <v>3238</v>
      </c>
      <c r="B185" s="85" t="s">
        <v>414</v>
      </c>
      <c r="C185" s="50" t="s">
        <v>415</v>
      </c>
      <c r="D185" s="242">
        <v>8321.7199999999993</v>
      </c>
      <c r="E185" s="242">
        <v>9728.4</v>
      </c>
      <c r="F185" s="52">
        <f t="shared" si="31"/>
        <v>116.90371702003912</v>
      </c>
    </row>
    <row r="186" spans="1:6" ht="12.75" customHeight="1" x14ac:dyDescent="0.2">
      <c r="A186" s="53">
        <v>3239</v>
      </c>
      <c r="B186" s="85" t="s">
        <v>416</v>
      </c>
      <c r="C186" s="50" t="s">
        <v>417</v>
      </c>
      <c r="D186" s="242">
        <v>500312.81</v>
      </c>
      <c r="E186" s="242">
        <v>517427.42</v>
      </c>
      <c r="F186" s="52">
        <f t="shared" si="31"/>
        <v>103.42078189043372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782239.3600000001</v>
      </c>
      <c r="E188" s="51">
        <f t="shared" si="43"/>
        <v>551323.13</v>
      </c>
      <c r="F188" s="52">
        <f t="shared" si="31"/>
        <v>70.480105986996094</v>
      </c>
    </row>
    <row r="189" spans="1:6" ht="12.75" customHeight="1" x14ac:dyDescent="0.2">
      <c r="A189" s="53">
        <v>3291</v>
      </c>
      <c r="B189" s="232" t="s">
        <v>422</v>
      </c>
      <c r="C189" s="50" t="s">
        <v>423</v>
      </c>
      <c r="D189" s="242">
        <v>24567.58</v>
      </c>
      <c r="E189" s="242">
        <v>24502.55</v>
      </c>
      <c r="F189" s="52">
        <f t="shared" si="31"/>
        <v>99.735301564093803</v>
      </c>
    </row>
    <row r="190" spans="1:6" ht="12.75" customHeight="1" x14ac:dyDescent="0.2">
      <c r="A190" s="53">
        <v>3292</v>
      </c>
      <c r="B190" s="85" t="s">
        <v>424</v>
      </c>
      <c r="C190" s="50" t="s">
        <v>425</v>
      </c>
      <c r="D190" s="242">
        <v>46117.32</v>
      </c>
      <c r="E190" s="242">
        <v>45851.25</v>
      </c>
      <c r="F190" s="52">
        <f t="shared" si="31"/>
        <v>99.423058408424424</v>
      </c>
    </row>
    <row r="191" spans="1:6" ht="12.75" customHeight="1" x14ac:dyDescent="0.2">
      <c r="A191" s="53">
        <v>3293</v>
      </c>
      <c r="B191" s="85" t="s">
        <v>426</v>
      </c>
      <c r="C191" s="50" t="s">
        <v>427</v>
      </c>
      <c r="D191" s="242">
        <v>78206.880000000005</v>
      </c>
      <c r="E191" s="242">
        <v>131287.76999999999</v>
      </c>
      <c r="F191" s="52">
        <f t="shared" si="31"/>
        <v>167.87240457617025</v>
      </c>
    </row>
    <row r="192" spans="1:6" ht="12.75" customHeight="1" x14ac:dyDescent="0.2">
      <c r="A192" s="53">
        <v>3294</v>
      </c>
      <c r="B192" s="85" t="s">
        <v>428</v>
      </c>
      <c r="C192" s="50" t="s">
        <v>429</v>
      </c>
      <c r="D192" s="242">
        <v>4545.76</v>
      </c>
      <c r="E192" s="242">
        <v>4562.66</v>
      </c>
      <c r="F192" s="52">
        <f t="shared" si="31"/>
        <v>100.37177501671889</v>
      </c>
    </row>
    <row r="193" spans="1:6" ht="12.75" customHeight="1" x14ac:dyDescent="0.2">
      <c r="A193" s="53">
        <v>3295</v>
      </c>
      <c r="B193" s="85" t="s">
        <v>430</v>
      </c>
      <c r="C193" s="50" t="s">
        <v>431</v>
      </c>
      <c r="D193" s="242">
        <v>18025.29</v>
      </c>
      <c r="E193" s="242">
        <v>19873.39</v>
      </c>
      <c r="F193" s="52">
        <f t="shared" si="31"/>
        <v>110.2528170143171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610776.53</v>
      </c>
      <c r="E195" s="242">
        <v>325245.51</v>
      </c>
      <c r="F195" s="52">
        <f t="shared" si="31"/>
        <v>53.25114735499087</v>
      </c>
    </row>
    <row r="196" spans="1:6" ht="12.75" customHeight="1" x14ac:dyDescent="0.2">
      <c r="A196" s="53">
        <v>34</v>
      </c>
      <c r="B196" s="232" t="s">
        <v>436</v>
      </c>
      <c r="C196" s="50" t="s">
        <v>437</v>
      </c>
      <c r="D196" s="51">
        <f t="shared" ref="D196:E196" si="44">D197+D202+D210</f>
        <v>74605.94</v>
      </c>
      <c r="E196" s="51">
        <f t="shared" si="44"/>
        <v>65705.73000000001</v>
      </c>
      <c r="F196" s="52">
        <f t="shared" si="31"/>
        <v>88.070373485006698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2743.48</v>
      </c>
      <c r="E202" s="51">
        <f t="shared" si="46"/>
        <v>2035.64</v>
      </c>
      <c r="F202" s="52">
        <f t="shared" si="31"/>
        <v>74.1991922667561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2743.48</v>
      </c>
      <c r="E205" s="242">
        <v>2035.64</v>
      </c>
      <c r="F205" s="52">
        <f t="shared" si="31"/>
        <v>74.1991922667561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71862.460000000006</v>
      </c>
      <c r="E210" s="51">
        <f t="shared" si="47"/>
        <v>63670.090000000004</v>
      </c>
      <c r="F210" s="52">
        <f t="shared" si="31"/>
        <v>88.599931034924211</v>
      </c>
    </row>
    <row r="211" spans="1:6" ht="12.75" customHeight="1" x14ac:dyDescent="0.2">
      <c r="A211" s="53">
        <v>3431</v>
      </c>
      <c r="B211" s="232" t="s">
        <v>466</v>
      </c>
      <c r="C211" s="50" t="s">
        <v>467</v>
      </c>
      <c r="D211" s="242">
        <v>13511.12</v>
      </c>
      <c r="E211" s="242">
        <v>15009.67</v>
      </c>
      <c r="F211" s="52">
        <f t="shared" si="31"/>
        <v>111.09123447945099</v>
      </c>
    </row>
    <row r="212" spans="1:6" ht="12.75" customHeight="1" x14ac:dyDescent="0.2">
      <c r="A212" s="53">
        <v>3432</v>
      </c>
      <c r="B212" s="85" t="s">
        <v>468</v>
      </c>
      <c r="C212" s="50" t="s">
        <v>469</v>
      </c>
      <c r="D212" s="242">
        <v>25208.68</v>
      </c>
      <c r="E212" s="242">
        <v>590.85</v>
      </c>
      <c r="F212" s="52">
        <f t="shared" si="31"/>
        <v>2.3438355360137857</v>
      </c>
    </row>
    <row r="213" spans="1:6" ht="12.75" customHeight="1" x14ac:dyDescent="0.2">
      <c r="A213" s="53">
        <v>3433</v>
      </c>
      <c r="B213" s="85" t="s">
        <v>470</v>
      </c>
      <c r="C213" s="50" t="s">
        <v>471</v>
      </c>
      <c r="D213" s="242">
        <v>3572.68</v>
      </c>
      <c r="E213" s="242">
        <v>2230.59</v>
      </c>
      <c r="F213" s="52">
        <f t="shared" si="31"/>
        <v>62.434642901127461</v>
      </c>
    </row>
    <row r="214" spans="1:6" ht="12.75" customHeight="1" x14ac:dyDescent="0.2">
      <c r="A214" s="53">
        <v>3434</v>
      </c>
      <c r="B214" s="85" t="s">
        <v>472</v>
      </c>
      <c r="C214" s="50" t="s">
        <v>473</v>
      </c>
      <c r="D214" s="242">
        <v>29569.98</v>
      </c>
      <c r="E214" s="242">
        <v>45838.98</v>
      </c>
      <c r="F214" s="52">
        <f t="shared" si="31"/>
        <v>155.01863714483406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265.45</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265.45</v>
      </c>
      <c r="E247" s="51">
        <f t="shared" si="62"/>
        <v>0</v>
      </c>
      <c r="F247" s="52">
        <f t="shared" si="61"/>
        <v>0</v>
      </c>
    </row>
    <row r="248" spans="1:6" ht="12.75" customHeight="1" x14ac:dyDescent="0.2">
      <c r="A248" s="53" t="s">
        <v>540</v>
      </c>
      <c r="B248" s="85" t="s">
        <v>202</v>
      </c>
      <c r="C248" s="50" t="s">
        <v>540</v>
      </c>
      <c r="D248" s="242">
        <v>265.45</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13213.26</v>
      </c>
      <c r="E263" s="51">
        <f t="shared" si="68"/>
        <v>2064.86</v>
      </c>
      <c r="F263" s="52">
        <f t="shared" ref="F263:F267" si="69">IF(D263&lt;&gt;0,IF(E263/D263&gt;=100,"&gt;&gt;100",E263/D263*100),"-")</f>
        <v>15.627180574665148</v>
      </c>
    </row>
    <row r="264" spans="1:6" ht="12.75" customHeight="1" x14ac:dyDescent="0.2">
      <c r="A264" s="53">
        <v>381</v>
      </c>
      <c r="B264" s="85" t="s">
        <v>568</v>
      </c>
      <c r="C264" s="50" t="s">
        <v>569</v>
      </c>
      <c r="D264" s="51">
        <f t="shared" ref="D264:E264" si="70">SUM(D265:D267)</f>
        <v>1990.84</v>
      </c>
      <c r="E264" s="51">
        <f t="shared" si="70"/>
        <v>1830</v>
      </c>
      <c r="F264" s="52">
        <f t="shared" si="69"/>
        <v>91.920998171626053</v>
      </c>
    </row>
    <row r="265" spans="1:6" ht="12.75" customHeight="1" x14ac:dyDescent="0.2">
      <c r="A265" s="53">
        <v>3811</v>
      </c>
      <c r="B265" s="85" t="s">
        <v>570</v>
      </c>
      <c r="C265" s="50" t="s">
        <v>571</v>
      </c>
      <c r="D265" s="242">
        <v>1990.84</v>
      </c>
      <c r="E265" s="242">
        <v>1830</v>
      </c>
      <c r="F265" s="52">
        <f t="shared" si="69"/>
        <v>91.920998171626053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11222.42</v>
      </c>
      <c r="E273" s="51">
        <f t="shared" si="73"/>
        <v>234.86</v>
      </c>
      <c r="F273" s="52">
        <f t="shared" ref="F273:F284" si="74">IF(D273&lt;&gt;0,IF(E273/D273&gt;=100,"&gt;&gt;100",E273/D273*100),"-")</f>
        <v>2.0927749986188364</v>
      </c>
    </row>
    <row r="274" spans="1:6" ht="12.75" customHeight="1" x14ac:dyDescent="0.2">
      <c r="A274" s="53">
        <v>3831</v>
      </c>
      <c r="B274" s="85" t="s">
        <v>588</v>
      </c>
      <c r="C274" s="50" t="s">
        <v>589</v>
      </c>
      <c r="D274" s="242">
        <v>11222.42</v>
      </c>
      <c r="E274" s="242">
        <v>234.86</v>
      </c>
      <c r="F274" s="52">
        <f t="shared" si="74"/>
        <v>2.0927749986188364</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1514834.9</v>
      </c>
      <c r="E285" s="242">
        <v>1727907.02</v>
      </c>
      <c r="F285" s="52">
        <f t="shared" ref="F285:F296" si="76">IF(D285&lt;&gt;0,IF(E285/D285&gt;=100,"&gt;&gt;100",E285/D285*100),"-")</f>
        <v>114.06569917289337</v>
      </c>
    </row>
    <row r="286" spans="1:6" ht="12.75" customHeight="1" x14ac:dyDescent="0.2">
      <c r="A286" s="53" t="s">
        <v>609</v>
      </c>
      <c r="B286" s="85" t="s">
        <v>612</v>
      </c>
      <c r="C286" s="50" t="s">
        <v>613</v>
      </c>
      <c r="D286" s="242">
        <v>1729754.51</v>
      </c>
      <c r="E286" s="242">
        <v>2124316.13</v>
      </c>
      <c r="F286" s="52">
        <f t="shared" si="76"/>
        <v>122.81026687422829</v>
      </c>
    </row>
    <row r="287" spans="1:6" ht="12.75" customHeight="1" x14ac:dyDescent="0.2">
      <c r="A287" s="53" t="s">
        <v>609</v>
      </c>
      <c r="B287" s="85" t="s">
        <v>614</v>
      </c>
      <c r="C287" s="50" t="s">
        <v>615</v>
      </c>
      <c r="D287" s="51">
        <f t="shared" ref="D287:E287" si="77">IF(D286&gt;=D285,D286-D285,0)</f>
        <v>214919.6100000001</v>
      </c>
      <c r="E287" s="51">
        <f t="shared" si="77"/>
        <v>396409.10999999987</v>
      </c>
      <c r="F287" s="52">
        <f t="shared" si="76"/>
        <v>184.44529561541626</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14171509.209999999</v>
      </c>
      <c r="E289" s="51">
        <f t="shared" si="79"/>
        <v>14327519.150000002</v>
      </c>
      <c r="F289" s="52">
        <f t="shared" si="76"/>
        <v>101.10087032854564</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682284.59999999963</v>
      </c>
      <c r="E291" s="51">
        <f>IF(E289&gt;=E6,E289-E6,0)</f>
        <v>1363815.3200000022</v>
      </c>
      <c r="F291" s="52">
        <f t="shared" si="76"/>
        <v>199.88950651971376</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2013537.11</v>
      </c>
      <c r="E294" s="242">
        <v>1800000.89</v>
      </c>
      <c r="F294" s="52">
        <f t="shared" si="76"/>
        <v>89.394969730654722</v>
      </c>
    </row>
    <row r="295" spans="1:6" ht="24" x14ac:dyDescent="0.2">
      <c r="A295" s="53">
        <v>9661</v>
      </c>
      <c r="B295" s="85" t="s">
        <v>630</v>
      </c>
      <c r="C295" s="50" t="s">
        <v>631</v>
      </c>
      <c r="D295" s="242">
        <v>2013537.11</v>
      </c>
      <c r="E295" s="242">
        <v>1800000.89</v>
      </c>
      <c r="F295" s="52">
        <f t="shared" si="76"/>
        <v>89.394969730654722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298864.31</v>
      </c>
      <c r="E350" s="51">
        <f t="shared" si="95"/>
        <v>243124.71000000002</v>
      </c>
      <c r="F350" s="52">
        <f t="shared" si="81"/>
        <v>81.349529490490198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298864.31</v>
      </c>
      <c r="E363" s="51">
        <f t="shared" si="99"/>
        <v>243124.71000000002</v>
      </c>
      <c r="F363" s="52">
        <f t="shared" si="81"/>
        <v>81.349529490490198</v>
      </c>
    </row>
    <row r="364" spans="1:6" ht="12.75" customHeight="1" x14ac:dyDescent="0.2">
      <c r="A364" s="53">
        <v>421</v>
      </c>
      <c r="B364" s="85" t="s">
        <v>759</v>
      </c>
      <c r="C364" s="50" t="s">
        <v>760</v>
      </c>
      <c r="D364" s="51">
        <f t="shared" ref="D364:E364" si="100">SUM(D365:D368)</f>
        <v>0</v>
      </c>
      <c r="E364" s="51">
        <f t="shared" si="100"/>
        <v>26077.93</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26077.93</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272261.67</v>
      </c>
      <c r="E369" s="51">
        <f t="shared" si="101"/>
        <v>173669.32</v>
      </c>
      <c r="F369" s="52">
        <f t="shared" si="81"/>
        <v>63.787649579905981</v>
      </c>
    </row>
    <row r="370" spans="1:6" ht="12.75" customHeight="1" x14ac:dyDescent="0.2">
      <c r="A370" s="53">
        <v>4221</v>
      </c>
      <c r="B370" s="85" t="s">
        <v>675</v>
      </c>
      <c r="C370" s="50" t="s">
        <v>767</v>
      </c>
      <c r="D370" s="242">
        <v>30815.96</v>
      </c>
      <c r="E370" s="242">
        <v>38127.99</v>
      </c>
      <c r="F370" s="52">
        <f t="shared" si="81"/>
        <v>123.72806169270729</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2775.5</v>
      </c>
      <c r="E372" s="242">
        <v>3860.1</v>
      </c>
      <c r="F372" s="52">
        <f t="shared" si="81"/>
        <v>139.07764366780759</v>
      </c>
    </row>
    <row r="373" spans="1:6" ht="12.75" customHeight="1" x14ac:dyDescent="0.2">
      <c r="A373" s="53">
        <v>4224</v>
      </c>
      <c r="B373" s="85" t="s">
        <v>681</v>
      </c>
      <c r="C373" s="50" t="s">
        <v>771</v>
      </c>
      <c r="D373" s="242">
        <v>41482.57</v>
      </c>
      <c r="E373" s="242">
        <v>6700.55</v>
      </c>
      <c r="F373" s="52">
        <f t="shared" si="81"/>
        <v>16.152687743310022</v>
      </c>
    </row>
    <row r="374" spans="1:6" ht="12.75" customHeight="1" x14ac:dyDescent="0.2">
      <c r="A374" s="53">
        <v>4225</v>
      </c>
      <c r="B374" s="85" t="s">
        <v>683</v>
      </c>
      <c r="C374" s="50" t="s">
        <v>772</v>
      </c>
      <c r="D374" s="242">
        <v>3126.74</v>
      </c>
      <c r="E374" s="242">
        <v>82239.490000000005</v>
      </c>
      <c r="F374" s="52">
        <f t="shared" si="81"/>
        <v>2630.1991850937402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194060.9</v>
      </c>
      <c r="E376" s="242">
        <v>42741.19</v>
      </c>
      <c r="F376" s="52">
        <f t="shared" si="81"/>
        <v>22.024627320598846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26602.639999999999</v>
      </c>
      <c r="E378" s="51">
        <f t="shared" si="102"/>
        <v>43301.760000000002</v>
      </c>
      <c r="F378" s="52">
        <f t="shared" si="81"/>
        <v>162.77241657218983</v>
      </c>
    </row>
    <row r="379" spans="1:6" ht="12.75" customHeight="1" x14ac:dyDescent="0.2">
      <c r="A379" s="53">
        <v>4231</v>
      </c>
      <c r="B379" s="85" t="s">
        <v>693</v>
      </c>
      <c r="C379" s="50" t="s">
        <v>778</v>
      </c>
      <c r="D379" s="242">
        <v>26602.639999999999</v>
      </c>
      <c r="E379" s="242">
        <v>43301.760000000002</v>
      </c>
      <c r="F379" s="52">
        <f t="shared" si="81"/>
        <v>162.77241657218983</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75.7</v>
      </c>
      <c r="F383" s="52" t="str">
        <f t="shared" si="81"/>
        <v>-</v>
      </c>
    </row>
    <row r="384" spans="1:6" ht="12.75" customHeight="1" x14ac:dyDescent="0.2">
      <c r="A384" s="53">
        <v>4241</v>
      </c>
      <c r="B384" s="85" t="s">
        <v>784</v>
      </c>
      <c r="C384" s="50" t="s">
        <v>785</v>
      </c>
      <c r="D384" s="242">
        <v>0</v>
      </c>
      <c r="E384" s="242">
        <v>75.7</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298864.31</v>
      </c>
      <c r="E408" s="51">
        <f t="shared" si="111"/>
        <v>243124.71000000002</v>
      </c>
      <c r="F408" s="52">
        <f t="shared" si="81"/>
        <v>81.349529490490198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13489224.609999999</v>
      </c>
      <c r="E412" s="51">
        <f>E6+E298</f>
        <v>12963703.83</v>
      </c>
      <c r="F412" s="52">
        <f t="shared" si="81"/>
        <v>96.104143898601748</v>
      </c>
    </row>
    <row r="413" spans="1:6" ht="12.75" customHeight="1" x14ac:dyDescent="0.2">
      <c r="A413" s="53" t="s">
        <v>609</v>
      </c>
      <c r="B413" s="85" t="s">
        <v>832</v>
      </c>
      <c r="C413" s="50" t="s">
        <v>833</v>
      </c>
      <c r="D413" s="51">
        <f t="shared" ref="D413:E413" si="112">D289+D350</f>
        <v>14470373.52</v>
      </c>
      <c r="E413" s="51">
        <f t="shared" si="112"/>
        <v>14570643.860000003</v>
      </c>
      <c r="F413" s="52">
        <f t="shared" si="81"/>
        <v>100.69293539563036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981148.91000000015</v>
      </c>
      <c r="E415" s="51">
        <f t="shared" si="114"/>
        <v>1606940.0300000031</v>
      </c>
      <c r="F415" s="52">
        <f t="shared" si="81"/>
        <v>163.78146208204041</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2013537.11</v>
      </c>
      <c r="E418" s="62">
        <f t="shared" si="117"/>
        <v>1800000.89</v>
      </c>
      <c r="F418" s="57">
        <f t="shared" si="81"/>
        <v>89.394969730654722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1127480.26</v>
      </c>
      <c r="E420" s="51">
        <f t="shared" si="118"/>
        <v>1614000</v>
      </c>
      <c r="F420" s="52">
        <f t="shared" ref="F420:F647" si="119">IF(D420&lt;&gt;0,IF(E420/D420&gt;=100,"&gt;&gt;100",E420/D420*100),"-")</f>
        <v>143.15106501288102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1127480.26</v>
      </c>
      <c r="E484" s="51">
        <f t="shared" si="137"/>
        <v>1614000</v>
      </c>
      <c r="F484" s="52">
        <f t="shared" si="119"/>
        <v>143.15106501288102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1127480.26</v>
      </c>
      <c r="E495" s="51">
        <f t="shared" si="140"/>
        <v>1614000</v>
      </c>
      <c r="F495" s="52">
        <f t="shared" si="119"/>
        <v>143.15106501288102</v>
      </c>
    </row>
    <row r="496" spans="1:6" ht="12.75" customHeight="1" x14ac:dyDescent="0.2">
      <c r="A496" s="53">
        <v>8443</v>
      </c>
      <c r="B496" s="85" t="s">
        <v>999</v>
      </c>
      <c r="C496" s="50" t="s">
        <v>1000</v>
      </c>
      <c r="D496" s="242">
        <v>1127480.26</v>
      </c>
      <c r="E496" s="242">
        <v>1614000</v>
      </c>
      <c r="F496" s="52">
        <f t="shared" si="119"/>
        <v>143.15106501288102</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1127480.26</v>
      </c>
      <c r="E528" s="51">
        <f t="shared" si="148"/>
        <v>1114000</v>
      </c>
      <c r="F528" s="52">
        <f t="shared" si="119"/>
        <v>98.804390597490368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1127480.26</v>
      </c>
      <c r="E593" s="51">
        <f t="shared" si="167"/>
        <v>1114000</v>
      </c>
      <c r="F593" s="52">
        <f t="shared" si="119"/>
        <v>98.804390597490368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1127480.26</v>
      </c>
      <c r="E605" s="51">
        <f t="shared" si="171"/>
        <v>1114000</v>
      </c>
      <c r="F605" s="52">
        <f t="shared" si="119"/>
        <v>98.804390597490368</v>
      </c>
    </row>
    <row r="606" spans="1:6" ht="24" x14ac:dyDescent="0.2">
      <c r="A606" s="53">
        <v>5443</v>
      </c>
      <c r="B606" s="85" t="s">
        <v>1210</v>
      </c>
      <c r="C606" s="50" t="s">
        <v>1211</v>
      </c>
      <c r="D606" s="242">
        <v>1127480.26</v>
      </c>
      <c r="E606" s="242">
        <v>1114000</v>
      </c>
      <c r="F606" s="52">
        <f t="shared" si="119"/>
        <v>98.804390597490368</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500000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14616704.869999999</v>
      </c>
      <c r="E639" s="51">
        <f t="shared" si="180"/>
        <v>14577703.83</v>
      </c>
      <c r="F639" s="52">
        <f t="shared" si="119"/>
        <v>99.733174882116927</v>
      </c>
    </row>
    <row r="640" spans="1:6" ht="12.75" customHeight="1" x14ac:dyDescent="0.2">
      <c r="A640" s="53" t="s">
        <v>609</v>
      </c>
      <c r="B640" s="85" t="s">
        <v>1278</v>
      </c>
      <c r="C640" s="50" t="s">
        <v>1279</v>
      </c>
      <c r="D640" s="51">
        <f t="shared" ref="D640:E640" si="181">D413+D528</f>
        <v>15597853.779999999</v>
      </c>
      <c r="E640" s="51">
        <f t="shared" si="181"/>
        <v>15684643.860000003</v>
      </c>
      <c r="F640" s="52">
        <f t="shared" si="119"/>
        <v>100.55642321837436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981148.91000000015</v>
      </c>
      <c r="E642" s="51">
        <f t="shared" si="183"/>
        <v>1106940.0300000031</v>
      </c>
      <c r="F642" s="52">
        <f t="shared" si="119"/>
        <v>112.82079801729617</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981148.91000000015</v>
      </c>
      <c r="E646" s="51">
        <f t="shared" si="187"/>
        <v>1106940.0300000031</v>
      </c>
      <c r="F646" s="52">
        <f t="shared" si="119"/>
        <v>112.82079801729617</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1225425.58</v>
      </c>
      <c r="E649" s="242">
        <v>861293.41</v>
      </c>
      <c r="F649" s="52">
        <f t="shared" ref="F649:F724" si="188">IF(D649&lt;&gt;0,IF(E649/D649&gt;=100,"&gt;&gt;100",E649/D649*100),"-")</f>
        <v>70.285248166600212</v>
      </c>
    </row>
    <row r="650" spans="1:6" ht="12.75" customHeight="1" x14ac:dyDescent="0.2">
      <c r="A650" s="53" t="s">
        <v>1297</v>
      </c>
      <c r="B650" s="85" t="s">
        <v>1298</v>
      </c>
      <c r="C650" s="50" t="s">
        <v>1297</v>
      </c>
      <c r="D650" s="242">
        <v>24634754.960000001</v>
      </c>
      <c r="E650" s="242">
        <v>26126546.219999999</v>
      </c>
      <c r="F650" s="52">
        <f t="shared" si="188"/>
        <v>106.05563669061151</v>
      </c>
    </row>
    <row r="651" spans="1:6" ht="12.75" customHeight="1" x14ac:dyDescent="0.2">
      <c r="A651" s="53" t="s">
        <v>1299</v>
      </c>
      <c r="B651" s="85" t="s">
        <v>1300</v>
      </c>
      <c r="C651" s="50" t="s">
        <v>1299</v>
      </c>
      <c r="D651" s="242">
        <v>24998887.120000001</v>
      </c>
      <c r="E651" s="242">
        <v>25039008.710000001</v>
      </c>
      <c r="F651" s="52">
        <f t="shared" si="188"/>
        <v>100.16049350440043</v>
      </c>
    </row>
    <row r="652" spans="1:6" ht="24" x14ac:dyDescent="0.2">
      <c r="A652" s="53">
        <v>11</v>
      </c>
      <c r="B652" s="85" t="s">
        <v>1301</v>
      </c>
      <c r="C652" s="50" t="s">
        <v>1302</v>
      </c>
      <c r="D652" s="51">
        <f t="shared" ref="D652:E652" si="189">+D649+D650-D651</f>
        <v>861293.41999999806</v>
      </c>
      <c r="E652" s="51">
        <f t="shared" si="189"/>
        <v>1948830.9199999981</v>
      </c>
      <c r="F652" s="52">
        <f t="shared" si="188"/>
        <v>226.2679447847172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210</v>
      </c>
      <c r="E654" s="262">
        <v>212</v>
      </c>
      <c r="F654" s="52">
        <f t="shared" si="188"/>
        <v>100.95238095238095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164</v>
      </c>
      <c r="E656" s="262">
        <v>167</v>
      </c>
      <c r="F656" s="52">
        <f t="shared" si="188"/>
        <v>101.82926829268293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7167.24</v>
      </c>
      <c r="E716" s="242">
        <v>6636.38</v>
      </c>
      <c r="F716" s="52">
        <f t="shared" si="188"/>
        <v>92.593243703294434</v>
      </c>
    </row>
    <row r="717" spans="1:6" ht="12.75" customHeight="1" x14ac:dyDescent="0.2">
      <c r="A717" s="53">
        <v>31215</v>
      </c>
      <c r="B717" s="85" t="s">
        <v>1414</v>
      </c>
      <c r="C717" s="50" t="s">
        <v>1415</v>
      </c>
      <c r="D717" s="242">
        <v>14637.56</v>
      </c>
      <c r="E717" s="242">
        <v>3030.36</v>
      </c>
      <c r="F717" s="52">
        <f t="shared" si="188"/>
        <v>20.702630766329911</v>
      </c>
    </row>
    <row r="718" spans="1:6" ht="12.75" customHeight="1" x14ac:dyDescent="0.2">
      <c r="A718" s="53">
        <v>32121</v>
      </c>
      <c r="B718" s="85" t="s">
        <v>1416</v>
      </c>
      <c r="C718" s="50" t="s">
        <v>1417</v>
      </c>
      <c r="D718" s="242">
        <v>128622.72</v>
      </c>
      <c r="E718" s="242">
        <v>141730.06</v>
      </c>
      <c r="F718" s="52">
        <f t="shared" si="188"/>
        <v>110.19053243470516</v>
      </c>
    </row>
    <row r="719" spans="1:6" ht="12.75" customHeight="1" x14ac:dyDescent="0.2">
      <c r="A719" s="53" t="s">
        <v>1418</v>
      </c>
      <c r="B719" s="85" t="s">
        <v>1419</v>
      </c>
      <c r="C719" s="50" t="s">
        <v>1418</v>
      </c>
      <c r="D719" s="242">
        <v>31315.27</v>
      </c>
      <c r="E719" s="242">
        <v>31315.27</v>
      </c>
      <c r="F719" s="52">
        <f t="shared" si="188"/>
        <v>100</v>
      </c>
    </row>
    <row r="720" spans="1:6" ht="12.75" customHeight="1" x14ac:dyDescent="0.2">
      <c r="A720" s="53" t="s">
        <v>1420</v>
      </c>
      <c r="B720" s="85" t="s">
        <v>1421</v>
      </c>
      <c r="C720" s="50" t="s">
        <v>1420</v>
      </c>
      <c r="D720" s="242">
        <v>5133.84</v>
      </c>
      <c r="E720" s="242">
        <v>7463.95</v>
      </c>
      <c r="F720" s="52">
        <f t="shared" si="188"/>
        <v>145.38727346391784</v>
      </c>
    </row>
    <row r="721" spans="1:6" ht="12.75" customHeight="1" x14ac:dyDescent="0.2">
      <c r="A721" s="53" t="s">
        <v>1422</v>
      </c>
      <c r="B721" s="85" t="s">
        <v>1423</v>
      </c>
      <c r="C721" s="50" t="s">
        <v>1422</v>
      </c>
      <c r="D721" s="242">
        <v>13823.45</v>
      </c>
      <c r="E721" s="242">
        <v>15408.29</v>
      </c>
      <c r="F721" s="52">
        <f t="shared" si="188"/>
        <v>111.46486586199538</v>
      </c>
    </row>
    <row r="722" spans="1:6" ht="12.75" customHeight="1" x14ac:dyDescent="0.2">
      <c r="A722" s="53" t="s">
        <v>1424</v>
      </c>
      <c r="B722" s="85" t="s">
        <v>1425</v>
      </c>
      <c r="C722" s="50" t="s">
        <v>1424</v>
      </c>
      <c r="D722" s="242">
        <v>2124.16</v>
      </c>
      <c r="E722" s="242">
        <v>36588.370000000003</v>
      </c>
      <c r="F722" s="52">
        <f t="shared" si="188"/>
        <v>1722.4865358541731</v>
      </c>
    </row>
    <row r="723" spans="1:6" ht="12.75" customHeight="1" x14ac:dyDescent="0.2">
      <c r="A723" s="53" t="s">
        <v>1426</v>
      </c>
      <c r="B723" s="85" t="s">
        <v>1427</v>
      </c>
      <c r="C723" s="50" t="s">
        <v>1426</v>
      </c>
      <c r="D723" s="242">
        <v>94765.94</v>
      </c>
      <c r="E723" s="242">
        <v>81892.600000000006</v>
      </c>
      <c r="F723" s="52">
        <f t="shared" si="188"/>
        <v>86.41564680306027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24567.58</v>
      </c>
      <c r="E725" s="242">
        <v>24502.55</v>
      </c>
      <c r="F725" s="52">
        <f t="shared" ref="F725:F979" si="190">IF(D725&lt;&gt;0,IF(E725/D725&gt;=100,"&gt;&gt;100",E725/D725*100),"-")</f>
        <v>99.735301564093803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2743.48</v>
      </c>
      <c r="E744" s="242">
        <v>2035.64</v>
      </c>
      <c r="F744" s="52">
        <f t="shared" si="190"/>
        <v>74.1991922667561</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1127480.26</v>
      </c>
      <c r="E885" s="242">
        <v>1614000</v>
      </c>
      <c r="F885" s="52">
        <f t="shared" si="190"/>
        <v>143.15106501288102</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1127480.26</v>
      </c>
      <c r="E953" s="242">
        <v>1114000</v>
      </c>
      <c r="F953" s="52">
        <f t="shared" si="190"/>
        <v>98.804390597490368</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8" orientation="portrait" r:id="rId1"/>
  <headerFooter>
    <oddFooter>&amp;RStranica: &amp;P od &amp;N</oddFooter>
  </headerFooter>
  <rowBreaks count="5" manualBreakCount="5">
    <brk id="296" max="1048575" man="1"/>
    <brk id="418" max="1048575" man="1"/>
    <brk id="647" max="1048575" man="1"/>
    <brk id="936" max="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7" workbookViewId="0">
      <selection activeCell="K277" sqref="K2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22340473.890000001</v>
      </c>
      <c r="E6" s="229">
        <f t="shared" si="0"/>
        <v>32185079.09</v>
      </c>
      <c r="F6" s="230">
        <f t="shared" ref="F6:F260" si="1">IF(D6&gt;0,IF(E6/D6&gt;=100,"&gt;&gt;100",E6/D6*100),"-")</f>
        <v>144.06623265232804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18995956.890000001</v>
      </c>
      <c r="E7" s="104">
        <f t="shared" si="2"/>
        <v>28086084.050000001</v>
      </c>
      <c r="F7" s="93">
        <f t="shared" si="1"/>
        <v>147.85295740898053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8471442.2699999996</v>
      </c>
      <c r="E8" s="104">
        <f>E9+E10-E11</f>
        <v>15945192.4</v>
      </c>
      <c r="F8" s="93">
        <f t="shared" si="1"/>
        <v>188.22287742509755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8458151.0299999993</v>
      </c>
      <c r="E9" s="247">
        <v>15810334</v>
      </c>
      <c r="F9" s="93">
        <f t="shared" si="1"/>
        <v>186.92423372345482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13291.24</v>
      </c>
      <c r="E10" s="247">
        <v>134858.4</v>
      </c>
      <c r="F10" s="93">
        <f t="shared" si="1"/>
        <v>1014.641222338924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4737747.2799999993</v>
      </c>
      <c r="E12" s="104">
        <f t="shared" si="3"/>
        <v>4557331.83</v>
      </c>
      <c r="F12" s="93">
        <f t="shared" si="1"/>
        <v>96.191957077119582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2211635.5699999994</v>
      </c>
      <c r="E13" s="104">
        <f t="shared" si="4"/>
        <v>2121324.8699999996</v>
      </c>
      <c r="F13" s="93">
        <f t="shared" si="1"/>
        <v>95.916565042404358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5737325.6299999999</v>
      </c>
      <c r="E15" s="247">
        <v>5844488.9500000002</v>
      </c>
      <c r="F15" s="93">
        <f t="shared" si="1"/>
        <v>101.86782704888932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78652.56</v>
      </c>
      <c r="E16" s="247">
        <v>78652.56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3604342.62</v>
      </c>
      <c r="E18" s="247">
        <f>3723164.08+78652.56</f>
        <v>3801816.64</v>
      </c>
      <c r="F18" s="93">
        <f t="shared" si="1"/>
        <v>105.47878048286097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2103479.3100000005</v>
      </c>
      <c r="E19" s="104">
        <f t="shared" si="5"/>
        <v>2016098.9500000002</v>
      </c>
      <c r="F19" s="93">
        <f t="shared" si="1"/>
        <v>95.84591302683171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645405.67000000004</v>
      </c>
      <c r="E20" s="247">
        <v>680774.4</v>
      </c>
      <c r="F20" s="93">
        <f t="shared" si="1"/>
        <v>105.48007735971703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1559269.68</v>
      </c>
      <c r="E23" s="247">
        <v>1565970.23</v>
      </c>
      <c r="F23" s="93">
        <f t="shared" si="1"/>
        <v>100.4297236126595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5005609.3</v>
      </c>
      <c r="E24" s="247">
        <v>5088738.71</v>
      </c>
      <c r="F24" s="93">
        <f t="shared" si="1"/>
        <v>101.6607250989405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406298.44</v>
      </c>
      <c r="E26" s="247">
        <v>431943.49</v>
      </c>
      <c r="F26" s="93">
        <f t="shared" si="1"/>
        <v>106.31187508374387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5513103.7800000003</v>
      </c>
      <c r="E28" s="247">
        <v>5751327.8799999999</v>
      </c>
      <c r="F28" s="93">
        <f t="shared" si="1"/>
        <v>104.32105234195319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261528.46000000002</v>
      </c>
      <c r="E29" s="104">
        <f t="shared" si="6"/>
        <v>264467.81000000006</v>
      </c>
      <c r="F29" s="93">
        <f t="shared" si="1"/>
        <v>101.12391209736793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633985.41</v>
      </c>
      <c r="E30" s="247">
        <v>636925.68000000005</v>
      </c>
      <c r="F30" s="93">
        <f t="shared" si="1"/>
        <v>100.46377565691931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372456.95</v>
      </c>
      <c r="E34" s="247">
        <v>372457.87</v>
      </c>
      <c r="F34" s="93">
        <f t="shared" si="1"/>
        <v>100.00024700841263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42726.67</v>
      </c>
      <c r="E35" s="104">
        <f t="shared" si="7"/>
        <v>42802.37</v>
      </c>
      <c r="F35" s="93">
        <f t="shared" si="1"/>
        <v>100.1771727120321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42726.67</v>
      </c>
      <c r="E36" s="247">
        <v>42802.37</v>
      </c>
      <c r="F36" s="93">
        <f t="shared" si="1"/>
        <v>100.1771727120321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118377.26999999999</v>
      </c>
      <c r="E41" s="104">
        <f t="shared" si="8"/>
        <v>112637.83000000002</v>
      </c>
      <c r="F41" s="93">
        <f t="shared" si="1"/>
        <v>95.151569215948314</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290673.5</v>
      </c>
      <c r="E42" s="247">
        <v>254681.29</v>
      </c>
      <c r="F42" s="93">
        <f t="shared" si="1"/>
        <v>87.617650043777644</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172296.23</v>
      </c>
      <c r="E44" s="247">
        <v>142043.46</v>
      </c>
      <c r="F44" s="93">
        <f t="shared" si="1"/>
        <v>82.441420801836458</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214286.81</v>
      </c>
      <c r="E52" s="104">
        <f t="shared" si="10"/>
        <v>142687.84999999998</v>
      </c>
      <c r="F52" s="93">
        <f t="shared" si="1"/>
        <v>66.587322850155815</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214286.81</v>
      </c>
      <c r="E53" s="247">
        <v>142687.85</v>
      </c>
      <c r="F53" s="93">
        <f t="shared" si="1"/>
        <v>66.587322850155829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123430.88</v>
      </c>
      <c r="E54" s="247">
        <v>119754.88</v>
      </c>
      <c r="F54" s="93">
        <f t="shared" si="1"/>
        <v>97.021814962349779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123430.88</v>
      </c>
      <c r="E55" s="247">
        <v>119754.88</v>
      </c>
      <c r="F55" s="93">
        <f t="shared" si="1"/>
        <v>97.021814962349779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37892.36</v>
      </c>
      <c r="E56" s="104">
        <f t="shared" si="11"/>
        <v>37892.36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5375.27</v>
      </c>
      <c r="E58" s="247">
        <v>5375.27</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32517.09</v>
      </c>
      <c r="E62" s="247">
        <v>32517.09</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5534588.1699999999</v>
      </c>
      <c r="E63" s="104">
        <f t="shared" si="12"/>
        <v>7402979.6099999994</v>
      </c>
      <c r="F63" s="93">
        <f t="shared" si="1"/>
        <v>133.75845469636812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328356.36</v>
      </c>
      <c r="E64" s="247">
        <v>227772.1</v>
      </c>
      <c r="F64" s="93">
        <f t="shared" si="1"/>
        <v>69.367348328505045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1729754.51</v>
      </c>
      <c r="E65" s="247">
        <v>2124316.13</v>
      </c>
      <c r="F65" s="93">
        <f t="shared" si="1"/>
        <v>122.81026687422829</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3476477.3</v>
      </c>
      <c r="E67" s="247">
        <v>5050891.38</v>
      </c>
      <c r="F67" s="93">
        <f t="shared" si="1"/>
        <v>145.28762721965708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3344517</v>
      </c>
      <c r="E68" s="104">
        <f t="shared" si="13"/>
        <v>4098995.04</v>
      </c>
      <c r="F68" s="93">
        <f t="shared" si="1"/>
        <v>122.55865465775774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861293.42</v>
      </c>
      <c r="E69" s="104">
        <f t="shared" si="14"/>
        <v>1948830.92</v>
      </c>
      <c r="F69" s="93">
        <f t="shared" si="1"/>
        <v>226.26794478471689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860149.25</v>
      </c>
      <c r="E70" s="104">
        <f t="shared" si="15"/>
        <v>1947827.17</v>
      </c>
      <c r="F70" s="93">
        <f t="shared" si="1"/>
        <v>226.45223140053892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860149.25</v>
      </c>
      <c r="E72" s="247">
        <v>1947827.17</v>
      </c>
      <c r="F72" s="93">
        <f t="shared" si="1"/>
        <v>226.45223140053892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1144.17</v>
      </c>
      <c r="E76" s="247">
        <v>1003.75</v>
      </c>
      <c r="F76" s="93">
        <f t="shared" si="1"/>
        <v>87.727348208745198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164205.9</v>
      </c>
      <c r="E78" s="104">
        <f>E79+SUM(E82:E84)-E85+E86</f>
        <v>399049.39</v>
      </c>
      <c r="F78" s="93">
        <f t="shared" si="1"/>
        <v>243.01769303051839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5669.3</v>
      </c>
      <c r="E83" s="247">
        <v>10106.15</v>
      </c>
      <c r="F83" s="93">
        <f t="shared" si="1"/>
        <v>178.26098460127352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58022.6</v>
      </c>
      <c r="E84" s="247">
        <v>190601.38</v>
      </c>
      <c r="F84" s="93">
        <f t="shared" si="1"/>
        <v>328.49506916270559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100514</v>
      </c>
      <c r="E86" s="247">
        <v>198341.86</v>
      </c>
      <c r="F86" s="93">
        <f t="shared" si="1"/>
        <v>197.32759615575938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2319017.6800000002</v>
      </c>
      <c r="E146" s="104">
        <f t="shared" si="26"/>
        <v>1751114.73</v>
      </c>
      <c r="F146" s="93">
        <f t="shared" si="1"/>
        <v>75.511055612133148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2319017.6800000002</v>
      </c>
      <c r="E160" s="247">
        <v>1751114.73</v>
      </c>
      <c r="F160" s="93">
        <f t="shared" si="1"/>
        <v>75.511055612133148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22340473.890000001</v>
      </c>
      <c r="E175" s="104">
        <f t="shared" si="30"/>
        <v>32185079.090000004</v>
      </c>
      <c r="F175" s="93">
        <f t="shared" si="1"/>
        <v>144.06623265232804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4706972.4399999995</v>
      </c>
      <c r="E176" s="104">
        <f t="shared" si="31"/>
        <v>7573609.0600000005</v>
      </c>
      <c r="F176" s="93">
        <f t="shared" si="1"/>
        <v>160.90192064094603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3298802.33</v>
      </c>
      <c r="E177" s="104">
        <f t="shared" si="32"/>
        <v>6116109.8499999996</v>
      </c>
      <c r="F177" s="93">
        <f t="shared" si="1"/>
        <v>185.40395083327104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257084.79</v>
      </c>
      <c r="E178" s="247">
        <v>405039.56</v>
      </c>
      <c r="F178" s="93">
        <f t="shared" si="1"/>
        <v>157.55096207753093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2976723.58</v>
      </c>
      <c r="E179" s="247">
        <f>4074394.52+1564.5</f>
        <v>4075959.02</v>
      </c>
      <c r="F179" s="93">
        <f t="shared" si="1"/>
        <v>136.9276961887069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64993.96</v>
      </c>
      <c r="E188" s="247">
        <v>1635111.27</v>
      </c>
      <c r="F188" s="93">
        <f t="shared" si="1"/>
        <v>2515.7895749081918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152205.85999999999</v>
      </c>
      <c r="E189" s="247">
        <v>78533.61</v>
      </c>
      <c r="F189" s="93">
        <f t="shared" si="1"/>
        <v>51.596968736946138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93966.52</v>
      </c>
      <c r="E206" s="104">
        <f t="shared" si="37"/>
        <v>558367.54</v>
      </c>
      <c r="F206" s="93">
        <f t="shared" si="1"/>
        <v>594.2196646209735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93966.52</v>
      </c>
      <c r="E207" s="104">
        <f t="shared" si="38"/>
        <v>558367.54</v>
      </c>
      <c r="F207" s="93">
        <f t="shared" si="1"/>
        <v>594.2196646209735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93966.52</v>
      </c>
      <c r="E212" s="247">
        <v>558367.54</v>
      </c>
      <c r="F212" s="93">
        <f t="shared" si="1"/>
        <v>594.2196646209735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1161997.73</v>
      </c>
      <c r="E234" s="104">
        <f t="shared" si="40"/>
        <v>820598.06</v>
      </c>
      <c r="F234" s="93">
        <f t="shared" si="1"/>
        <v>70.619592346363717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1161997.73</v>
      </c>
      <c r="E236" s="247">
        <v>820598.06</v>
      </c>
      <c r="F236" s="93">
        <f t="shared" si="1"/>
        <v>70.619592346363717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17633501.449999999</v>
      </c>
      <c r="E237" s="104">
        <f t="shared" si="41"/>
        <v>24611470.030000001</v>
      </c>
      <c r="F237" s="93">
        <f t="shared" si="1"/>
        <v>139.57222336009733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17633501.460000001</v>
      </c>
      <c r="E238" s="104">
        <f t="shared" si="42"/>
        <v>24611470.030000001</v>
      </c>
      <c r="F238" s="93">
        <f t="shared" si="1"/>
        <v>139.57222328094559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18058180.27</v>
      </c>
      <c r="E239" s="104">
        <f t="shared" si="43"/>
        <v>25044031.050000001</v>
      </c>
      <c r="F239" s="93">
        <f t="shared" si="1"/>
        <v>138.68524223122068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4133513.49</v>
      </c>
      <c r="E240" s="247">
        <v>11895139.41</v>
      </c>
      <c r="F240" s="93">
        <f t="shared" si="1"/>
        <v>287.77308792573939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13924666.779999999</v>
      </c>
      <c r="E241" s="247">
        <v>13148891.640000001</v>
      </c>
      <c r="F241" s="93">
        <f t="shared" si="1"/>
        <v>94.428770524589893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424678.81</v>
      </c>
      <c r="E242" s="104">
        <f t="shared" si="44"/>
        <v>432561.02</v>
      </c>
      <c r="F242" s="93">
        <f t="shared" si="1"/>
        <v>101.8560403331638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424678.81</v>
      </c>
      <c r="E244" s="247">
        <v>432561.02</v>
      </c>
      <c r="F244" s="93">
        <f t="shared" si="1"/>
        <v>101.8560403331638</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-981148.90999999992</v>
      </c>
      <c r="E245" s="104">
        <f t="shared" si="45"/>
        <v>-1106940.03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981148.90999999992</v>
      </c>
      <c r="E250" s="104">
        <f t="shared" si="47"/>
        <v>1106940.03</v>
      </c>
      <c r="F250" s="93">
        <f t="shared" si="1"/>
        <v>112.82079801729587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682284.6</v>
      </c>
      <c r="E251" s="247">
        <v>863815.32</v>
      </c>
      <c r="F251" s="93">
        <f t="shared" si="1"/>
        <v>126.60630475904043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298864.31</v>
      </c>
      <c r="E252" s="247">
        <v>243124.71</v>
      </c>
      <c r="F252" s="93">
        <f t="shared" si="1"/>
        <v>81.349529490490184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981148.9</v>
      </c>
      <c r="E255" s="247">
        <v>1106940.03</v>
      </c>
      <c r="F255" s="93">
        <f t="shared" si="1"/>
        <v>112.82079916718044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1586048.16</v>
      </c>
      <c r="E259" s="104">
        <f t="shared" si="49"/>
        <v>2848712.19</v>
      </c>
      <c r="F259" s="93">
        <f t="shared" si="1"/>
        <v>179.61069921105045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1586048.16</v>
      </c>
      <c r="E260" s="248">
        <v>2848712.19</v>
      </c>
      <c r="F260" s="97">
        <f t="shared" si="1"/>
        <v>179.61069921105045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1793916.78</v>
      </c>
      <c r="E264" s="247">
        <v>1244312.05</v>
      </c>
      <c r="F264" s="93">
        <f t="shared" si="50"/>
        <v>69.362863644098354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525100.9</v>
      </c>
      <c r="E265" s="247">
        <v>506802.68</v>
      </c>
      <c r="F265" s="93">
        <f t="shared" si="50"/>
        <v>96.515294489116272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100514</v>
      </c>
      <c r="E268" s="247">
        <v>198341.86</v>
      </c>
      <c r="F268" s="93">
        <f t="shared" si="50"/>
        <v>197.32759615575938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1839362.29</v>
      </c>
      <c r="E287" s="247">
        <v>2769787.98</v>
      </c>
      <c r="F287" s="93">
        <f t="shared" si="50"/>
        <v>150.58414511694701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1459440.04</v>
      </c>
      <c r="E288" s="247">
        <v>3346321.87</v>
      </c>
      <c r="F288" s="93">
        <f t="shared" si="50"/>
        <v>229.28806790856581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118881.59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33324.269999999997</v>
      </c>
      <c r="E290" s="247">
        <v>78533.61</v>
      </c>
      <c r="F290" s="93">
        <f t="shared" si="50"/>
        <v>235.66490728829172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93966.52</v>
      </c>
      <c r="E294" s="247">
        <v>558367.54</v>
      </c>
      <c r="F294" s="93">
        <f t="shared" si="50"/>
        <v>594.2196646209735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69" zoomScaleNormal="100" workbookViewId="0">
      <selection activeCell="D69" sqref="D6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14470373.52</v>
      </c>
      <c r="E35" s="81">
        <f t="shared" si="7"/>
        <v>14570643.859999999</v>
      </c>
      <c r="F35" s="63">
        <f t="shared" si="1"/>
        <v>100.69293539563033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14470373.52</v>
      </c>
      <c r="E66" s="81">
        <f t="shared" si="14"/>
        <v>14570643.859999999</v>
      </c>
      <c r="F66" s="63">
        <f t="shared" si="1"/>
        <v>100.69293539563033</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14470373.52</v>
      </c>
      <c r="E68" s="249">
        <v>14570643.859999999</v>
      </c>
      <c r="F68" s="63">
        <f t="shared" si="1"/>
        <v>100.69293539563033</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14470373.52</v>
      </c>
      <c r="E141" s="106">
        <f t="shared" si="28"/>
        <v>14570643.859999999</v>
      </c>
      <c r="F141" s="82">
        <f t="shared" si="1"/>
        <v>100.69293539563033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rowBreaks count="1" manualBreakCount="1">
    <brk id="6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0" workbookViewId="0">
      <selection activeCell="I57" sqref="I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3592340.05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29079716.840000004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565489.68999999994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26657102.440000001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4886001.95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11095811.439999999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10675289.050000001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243124.71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1614000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1614000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25919045.890000001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498864.14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24105991.829999998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4835371.3899999997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10098090.18+67404.81</f>
        <v>10165494.99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9105125.45</f>
        <v>9105125.4499999993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164591.1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1149598.82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1149598.82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6753011.0000000037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2762601.9300000006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178169.89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41594.660000000003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37844.839999999997</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98730.39</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2584432.0400000005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2584432.0400000005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1981523.84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495313.77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107594.43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3990409.07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7186.05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3346321.87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78533.61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558367.54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Anuša Rešetar</cp:lastModifiedBy>
  <cp:lastPrinted>2024-02-08T07:51:54Z</cp:lastPrinted>
  <dcterms:created xsi:type="dcterms:W3CDTF">2022-04-01T05:14:30Z</dcterms:created>
  <dcterms:modified xsi:type="dcterms:W3CDTF">2024-02-08T07:53:19Z</dcterms:modified>
</cp:coreProperties>
</file>