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ranka Mijić\OBRAZLOŽENJE FIN. PLANA\2024\Slanje u MZOM 12. 2024\"/>
    </mc:Choice>
  </mc:AlternateContent>
  <bookViews>
    <workbookView xWindow="0" yWindow="0" windowWidth="23040" windowHeight="8328"/>
  </bookViews>
  <sheets>
    <sheet name="16.12.2024" sheetId="1" r:id="rId1"/>
  </sheets>
  <calcPr calcId="162913"/>
</workbook>
</file>

<file path=xl/calcChain.xml><?xml version="1.0" encoding="utf-8"?>
<calcChain xmlns="http://schemas.openxmlformats.org/spreadsheetml/2006/main">
  <c r="E44" i="1" l="1"/>
  <c r="F44" i="1"/>
  <c r="G44" i="1"/>
  <c r="D49" i="1"/>
  <c r="E49" i="1"/>
  <c r="F49" i="1"/>
  <c r="G49" i="1"/>
  <c r="E57" i="1"/>
  <c r="F57" i="1"/>
  <c r="G57" i="1"/>
  <c r="E46" i="1"/>
  <c r="E45" i="1" s="1"/>
  <c r="F46" i="1"/>
  <c r="F45" i="1" s="1"/>
  <c r="F43" i="1" s="1"/>
  <c r="G46" i="1"/>
  <c r="G45" i="1" s="1"/>
  <c r="E43" i="1" l="1"/>
  <c r="G43" i="1"/>
  <c r="D30" i="1" l="1"/>
  <c r="E30" i="1"/>
  <c r="F30" i="1"/>
  <c r="G30" i="1"/>
  <c r="D27" i="1"/>
  <c r="D26" i="1" s="1"/>
  <c r="E27" i="1"/>
  <c r="E26" i="1" s="1"/>
  <c r="F27" i="1"/>
  <c r="F26" i="1" s="1"/>
  <c r="G27" i="1"/>
  <c r="G26" i="1" s="1"/>
  <c r="D34" i="1"/>
  <c r="E34" i="1"/>
  <c r="F34" i="1"/>
  <c r="G34" i="1"/>
  <c r="D57" i="1"/>
  <c r="C57" i="1"/>
  <c r="D25" i="1"/>
  <c r="D23" i="1"/>
  <c r="D22" i="1"/>
  <c r="D16" i="1"/>
  <c r="G62" i="1"/>
  <c r="G61" i="1" s="1"/>
  <c r="G60" i="1" s="1"/>
  <c r="G59" i="1" s="1"/>
  <c r="F62" i="1"/>
  <c r="F61" i="1" s="1"/>
  <c r="F60" i="1" s="1"/>
  <c r="F59" i="1" s="1"/>
  <c r="E62" i="1"/>
  <c r="E61" i="1" s="1"/>
  <c r="E60" i="1" s="1"/>
  <c r="E59" i="1" s="1"/>
  <c r="D62" i="1"/>
  <c r="C62" i="1"/>
  <c r="C61" i="1" s="1"/>
  <c r="C60" i="1" s="1"/>
  <c r="C59" i="1" s="1"/>
  <c r="D61" i="1"/>
  <c r="D60" i="1" s="1"/>
  <c r="D59" i="1" s="1"/>
  <c r="C16" i="1"/>
  <c r="C29" i="1"/>
  <c r="C30" i="1"/>
  <c r="C25" i="1"/>
  <c r="G54" i="1" l="1"/>
  <c r="F54" i="1"/>
  <c r="E54" i="1"/>
  <c r="D54" i="1"/>
  <c r="C54" i="1"/>
  <c r="C53" i="1" s="1"/>
  <c r="C52" i="1" s="1"/>
  <c r="C51" i="1" s="1"/>
  <c r="C49" i="1"/>
  <c r="D46" i="1"/>
  <c r="D44" i="1" s="1"/>
  <c r="C46" i="1"/>
  <c r="D45" i="1"/>
  <c r="D43" i="1" s="1"/>
  <c r="G41" i="1"/>
  <c r="G33" i="1" s="1"/>
  <c r="G32" i="1" s="1"/>
  <c r="F41" i="1"/>
  <c r="F33" i="1" s="1"/>
  <c r="F32" i="1" s="1"/>
  <c r="E41" i="1"/>
  <c r="D41" i="1"/>
  <c r="C41" i="1"/>
  <c r="G39" i="1"/>
  <c r="F39" i="1"/>
  <c r="E39" i="1"/>
  <c r="D39" i="1"/>
  <c r="D33" i="1" s="1"/>
  <c r="D32" i="1" s="1"/>
  <c r="C39" i="1"/>
  <c r="C34" i="1"/>
  <c r="C33" i="1" s="1"/>
  <c r="C32" i="1" s="1"/>
  <c r="C27" i="1"/>
  <c r="C26" i="1" s="1"/>
  <c r="G24" i="1"/>
  <c r="F24" i="1"/>
  <c r="E24" i="1"/>
  <c r="D24" i="1"/>
  <c r="C24" i="1"/>
  <c r="G21" i="1"/>
  <c r="F21" i="1"/>
  <c r="E21" i="1"/>
  <c r="E20" i="1" s="1"/>
  <c r="D21" i="1"/>
  <c r="D20" i="1" s="1"/>
  <c r="C21" i="1"/>
  <c r="G13" i="1"/>
  <c r="G12" i="1" s="1"/>
  <c r="G11" i="1" s="1"/>
  <c r="G10" i="1" s="1"/>
  <c r="F13" i="1"/>
  <c r="E13" i="1"/>
  <c r="E12" i="1" s="1"/>
  <c r="E11" i="1" s="1"/>
  <c r="E10" i="1" s="1"/>
  <c r="D13" i="1"/>
  <c r="C13" i="1"/>
  <c r="D53" i="1" l="1"/>
  <c r="D52" i="1" s="1"/>
  <c r="D51" i="1" s="1"/>
  <c r="D9" i="1" s="1"/>
  <c r="C45" i="1"/>
  <c r="C44" i="1"/>
  <c r="G20" i="1"/>
  <c r="D18" i="1"/>
  <c r="D19" i="1"/>
  <c r="C12" i="1"/>
  <c r="C11" i="1" s="1"/>
  <c r="C10" i="1" s="1"/>
  <c r="E33" i="1"/>
  <c r="E32" i="1" s="1"/>
  <c r="E19" i="1"/>
  <c r="G53" i="1"/>
  <c r="G52" i="1" s="1"/>
  <c r="G51" i="1" s="1"/>
  <c r="F53" i="1"/>
  <c r="F52" i="1" s="1"/>
  <c r="F51" i="1" s="1"/>
  <c r="E53" i="1"/>
  <c r="E52" i="1" s="1"/>
  <c r="E51" i="1" s="1"/>
  <c r="F20" i="1"/>
  <c r="F12" i="1"/>
  <c r="F11" i="1" s="1"/>
  <c r="F10" i="1" s="1"/>
  <c r="D12" i="1"/>
  <c r="D11" i="1" s="1"/>
  <c r="D10" i="1" s="1"/>
  <c r="C20" i="1"/>
  <c r="C19" i="1" l="1"/>
  <c r="C18" i="1"/>
  <c r="C9" i="1" s="1"/>
  <c r="E18" i="1"/>
  <c r="E9" i="1" s="1"/>
  <c r="F19" i="1"/>
  <c r="F18" i="1"/>
  <c r="C43" i="1"/>
  <c r="G19" i="1"/>
  <c r="G18" i="1"/>
  <c r="G9" i="1" s="1"/>
  <c r="F9" i="1"/>
</calcChain>
</file>

<file path=xl/sharedStrings.xml><?xml version="1.0" encoding="utf-8"?>
<sst xmlns="http://schemas.openxmlformats.org/spreadsheetml/2006/main" count="105" uniqueCount="44">
  <si>
    <t>2991 POLJOPRIVREDNI INSTITUT OSIJEK</t>
  </si>
  <si>
    <t>II. POSEBNI DIO</t>
  </si>
  <si>
    <t/>
  </si>
  <si>
    <t>POLJOPRIVREDNI INSTITUT OSIJEK</t>
  </si>
  <si>
    <t>Projekcija 
za 2026.</t>
  </si>
  <si>
    <t>MINISTARSTVO ZNANOSTI I OBRAZOVANJA</t>
  </si>
  <si>
    <t>Javni instituti u Republici Hrvatskoj</t>
  </si>
  <si>
    <t>ULAGANJE U ZNANSTVENO ISTRAŽIVAČKU DJELATNOST</t>
  </si>
  <si>
    <t>PROGRAMSKO FINANCIRANJE JAVNIH INSTITUTA</t>
  </si>
  <si>
    <t>0150</t>
  </si>
  <si>
    <t>Istraživanje i razvoj: Opće javne usluge</t>
  </si>
  <si>
    <t>Opći prihodi i primici</t>
  </si>
  <si>
    <t>3</t>
  </si>
  <si>
    <t>Rashodi poslovanja</t>
  </si>
  <si>
    <t>31</t>
  </si>
  <si>
    <t>Rashodi za zaposlene</t>
  </si>
  <si>
    <t>32</t>
  </si>
  <si>
    <t>Materijalni rashodi</t>
  </si>
  <si>
    <t>SAMOSTALNA DJELATNOST JAVNIH INSTITUTA IZ EVIDENCIJSKIH PRIHODA</t>
  </si>
  <si>
    <t>Ostale pomoći</t>
  </si>
  <si>
    <t>Rashodi za nabavu nefinancijske imovine</t>
  </si>
  <si>
    <t>Rashodi za nabavu proizvedene dugotrajne imovine</t>
  </si>
  <si>
    <t>Pomoći EU</t>
  </si>
  <si>
    <t>Vlastiti prihodi</t>
  </si>
  <si>
    <t>34</t>
  </si>
  <si>
    <t>Financijski rashodi</t>
  </si>
  <si>
    <t>Ostali rashodi</t>
  </si>
  <si>
    <t>4</t>
  </si>
  <si>
    <t>42</t>
  </si>
  <si>
    <t>Izdaci za financijsku imovinu i otplate zajmova</t>
  </si>
  <si>
    <t>Izdaci za otplatu glavnice primljenih kredita i zajmova</t>
  </si>
  <si>
    <t>A622150</t>
  </si>
  <si>
    <t>Tekući plan 
2024.</t>
  </si>
  <si>
    <t>Izvršenje
2023.</t>
  </si>
  <si>
    <t>Plan za
 2025.</t>
  </si>
  <si>
    <t>Projekcija 
za 2027.</t>
  </si>
  <si>
    <t>EUR</t>
  </si>
  <si>
    <t>A622153</t>
  </si>
  <si>
    <t>A622151</t>
  </si>
  <si>
    <t>Mehanizam za oporavak i otpornost NPOO</t>
  </si>
  <si>
    <t>A622152</t>
  </si>
  <si>
    <t>PROGRAMSKO FINANCIRANJE JAVNIH INSTITUTA - IZ STRUKTURNIH I
INVESTICIJSKIH FONDOVA EU</t>
  </si>
  <si>
    <t>PROGRAMSKO FINANCIRANJE JAVNIH ZNANSTVENIH INSTITUTA - IZ
EVIDENCIJSKIH PRIHODA</t>
  </si>
  <si>
    <t>A767035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</si>
</sst>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  <charset val="23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66">
    <xf numFmtId="0" fontId="0" fillId="0" borderId="0"/>
    <xf numFmtId="4" fontId="6" fillId="2" borderId="1" applyNumberFormat="0" applyProtection="0">
      <alignment horizontal="left" vertical="center" indent="1"/>
    </xf>
    <xf numFmtId="4" fontId="6" fillId="2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4" fontId="6" fillId="5" borderId="1" applyNumberFormat="0" applyProtection="0">
      <alignment vertical="center"/>
    </xf>
    <xf numFmtId="0" fontId="6" fillId="7" borderId="1" applyNumberFormat="0" applyProtection="0">
      <alignment horizontal="left" vertical="center" indent="1"/>
    </xf>
    <xf numFmtId="0" fontId="6" fillId="8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13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1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0"/>
    <xf numFmtId="0" fontId="16" fillId="27" borderId="0"/>
    <xf numFmtId="4" fontId="17" fillId="28" borderId="1" applyNumberFormat="0" applyProtection="0">
      <alignment vertical="center"/>
    </xf>
    <xf numFmtId="4" fontId="6" fillId="28" borderId="1" applyNumberFormat="0" applyProtection="0">
      <alignment horizontal="left" vertical="center" indent="1"/>
    </xf>
    <xf numFmtId="0" fontId="18" fillId="5" borderId="5" applyNumberFormat="0" applyProtection="0">
      <alignment horizontal="left" vertical="top" indent="1"/>
    </xf>
    <xf numFmtId="4" fontId="6" fillId="29" borderId="1" applyNumberFormat="0" applyProtection="0">
      <alignment horizontal="right" vertical="center"/>
    </xf>
    <xf numFmtId="4" fontId="6" fillId="30" borderId="1" applyNumberFormat="0" applyProtection="0">
      <alignment horizontal="right" vertical="center"/>
    </xf>
    <xf numFmtId="4" fontId="6" fillId="31" borderId="6" applyNumberFormat="0" applyProtection="0">
      <alignment horizontal="right" vertical="center"/>
    </xf>
    <xf numFmtId="4" fontId="6" fillId="32" borderId="1" applyNumberFormat="0" applyProtection="0">
      <alignment horizontal="right" vertical="center"/>
    </xf>
    <xf numFmtId="4" fontId="6" fillId="33" borderId="1" applyNumberFormat="0" applyProtection="0">
      <alignment horizontal="right" vertical="center"/>
    </xf>
    <xf numFmtId="4" fontId="6" fillId="34" borderId="1" applyNumberFormat="0" applyProtection="0">
      <alignment horizontal="right" vertical="center"/>
    </xf>
    <xf numFmtId="4" fontId="6" fillId="35" borderId="1" applyNumberFormat="0" applyProtection="0">
      <alignment horizontal="right" vertical="center"/>
    </xf>
    <xf numFmtId="4" fontId="6" fillId="36" borderId="1" applyNumberFormat="0" applyProtection="0">
      <alignment horizontal="right" vertical="center"/>
    </xf>
    <xf numFmtId="4" fontId="6" fillId="37" borderId="1" applyNumberFormat="0" applyProtection="0">
      <alignment horizontal="right" vertical="center"/>
    </xf>
    <xf numFmtId="4" fontId="6" fillId="38" borderId="6" applyNumberFormat="0" applyProtection="0">
      <alignment horizontal="left" vertical="center" indent="1"/>
    </xf>
    <xf numFmtId="4" fontId="19" fillId="39" borderId="6" applyNumberFormat="0" applyProtection="0">
      <alignment horizontal="left" vertical="center" indent="1"/>
    </xf>
    <xf numFmtId="4" fontId="19" fillId="39" borderId="6" applyNumberFormat="0" applyProtection="0">
      <alignment horizontal="left" vertical="center" indent="1"/>
    </xf>
    <xf numFmtId="4" fontId="6" fillId="40" borderId="1" applyNumberFormat="0" applyProtection="0">
      <alignment horizontal="right" vertical="center"/>
    </xf>
    <xf numFmtId="4" fontId="6" fillId="8" borderId="6" applyNumberFormat="0" applyProtection="0">
      <alignment horizontal="left" vertical="center" indent="1"/>
    </xf>
    <xf numFmtId="4" fontId="6" fillId="40" borderId="6" applyNumberFormat="0" applyProtection="0">
      <alignment horizontal="left" vertical="center" indent="1"/>
    </xf>
    <xf numFmtId="0" fontId="6" fillId="41" borderId="1" applyNumberFormat="0" applyProtection="0">
      <alignment horizontal="left" vertical="center" indent="1"/>
    </xf>
    <xf numFmtId="0" fontId="6" fillId="39" borderId="5" applyNumberFormat="0" applyProtection="0">
      <alignment horizontal="left" vertical="top" indent="1"/>
    </xf>
    <xf numFmtId="0" fontId="6" fillId="40" borderId="5" applyNumberFormat="0" applyProtection="0">
      <alignment horizontal="left" vertical="top" indent="1"/>
    </xf>
    <xf numFmtId="0" fontId="6" fillId="7" borderId="5" applyNumberFormat="0" applyProtection="0">
      <alignment horizontal="left" vertical="top" indent="1"/>
    </xf>
    <xf numFmtId="0" fontId="6" fillId="8" borderId="5" applyNumberFormat="0" applyProtection="0">
      <alignment horizontal="left" vertical="top" indent="1"/>
    </xf>
    <xf numFmtId="0" fontId="6" fillId="42" borderId="7" applyNumberFormat="0">
      <protection locked="0"/>
    </xf>
    <xf numFmtId="0" fontId="20" fillId="39" borderId="8" applyBorder="0"/>
    <xf numFmtId="4" fontId="21" fillId="43" borderId="5" applyNumberFormat="0" applyProtection="0">
      <alignment vertical="center"/>
    </xf>
    <xf numFmtId="4" fontId="17" fillId="44" borderId="2" applyNumberFormat="0" applyProtection="0">
      <alignment vertical="center"/>
    </xf>
    <xf numFmtId="4" fontId="21" fillId="41" borderId="5" applyNumberFormat="0" applyProtection="0">
      <alignment horizontal="left" vertical="center" indent="1"/>
    </xf>
    <xf numFmtId="0" fontId="21" fillId="43" borderId="5" applyNumberFormat="0" applyProtection="0">
      <alignment horizontal="left" vertical="top" indent="1"/>
    </xf>
    <xf numFmtId="4" fontId="17" fillId="45" borderId="1" applyNumberFormat="0" applyProtection="0">
      <alignment horizontal="right" vertical="center"/>
    </xf>
    <xf numFmtId="0" fontId="21" fillId="40" borderId="5" applyNumberFormat="0" applyProtection="0">
      <alignment horizontal="left" vertical="top" indent="1"/>
    </xf>
    <xf numFmtId="4" fontId="22" fillId="46" borderId="6" applyNumberFormat="0" applyProtection="0">
      <alignment horizontal="left" vertical="center" indent="1"/>
    </xf>
    <xf numFmtId="0" fontId="6" fillId="47" borderId="2"/>
    <xf numFmtId="4" fontId="23" fillId="42" borderId="1" applyNumberFormat="0" applyProtection="0">
      <alignment horizontal="right" vertical="center"/>
    </xf>
    <xf numFmtId="0" fontId="24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3" borderId="1" xfId="1" quotePrefix="1" applyNumberFormat="1" applyFont="1" applyFill="1">
      <alignment horizontal="left" vertical="center" indent="1"/>
    </xf>
    <xf numFmtId="0" fontId="7" fillId="4" borderId="1" xfId="3" quotePrefix="1" applyFont="1">
      <alignment horizontal="left" vertical="center" indent="1"/>
    </xf>
    <xf numFmtId="3" fontId="7" fillId="5" borderId="1" xfId="4" applyNumberFormat="1" applyFont="1">
      <alignment vertical="center"/>
    </xf>
    <xf numFmtId="3" fontId="9" fillId="5" borderId="1" xfId="4" applyNumberFormat="1" applyFont="1">
      <alignment vertical="center"/>
    </xf>
    <xf numFmtId="0" fontId="7" fillId="6" borderId="1" xfId="3" quotePrefix="1" applyFont="1" applyFill="1">
      <alignment horizontal="left" vertical="center" indent="1"/>
    </xf>
    <xf numFmtId="0" fontId="10" fillId="7" borderId="1" xfId="5" quotePrefix="1" applyFont="1">
      <alignment horizontal="left" vertical="center" indent="1"/>
    </xf>
    <xf numFmtId="3" fontId="10" fillId="5" borderId="1" xfId="4" applyNumberFormat="1" applyFont="1">
      <alignment vertical="center"/>
    </xf>
    <xf numFmtId="0" fontId="1" fillId="0" borderId="0" xfId="0" applyFont="1"/>
    <xf numFmtId="0" fontId="11" fillId="8" borderId="1" xfId="6" quotePrefix="1" applyFont="1">
      <alignment horizontal="left" vertical="center" indent="1"/>
    </xf>
    <xf numFmtId="3" fontId="6" fillId="5" borderId="1" xfId="4" applyNumberFormat="1">
      <alignment vertical="center"/>
    </xf>
    <xf numFmtId="0" fontId="6" fillId="8" borderId="1" xfId="6" quotePrefix="1">
      <alignment horizontal="left" vertical="center" indent="1"/>
    </xf>
    <xf numFmtId="3" fontId="6" fillId="0" borderId="1" xfId="7" applyNumberFormat="1">
      <alignment horizontal="right" vertical="center"/>
    </xf>
    <xf numFmtId="3" fontId="6" fillId="3" borderId="1" xfId="4" applyNumberFormat="1" applyFill="1">
      <alignment vertical="center"/>
    </xf>
    <xf numFmtId="3" fontId="0" fillId="0" borderId="0" xfId="0" applyNumberFormat="1"/>
    <xf numFmtId="3" fontId="6" fillId="5" borderId="3" xfId="4" applyNumberFormat="1" applyBorder="1">
      <alignment vertical="center"/>
    </xf>
    <xf numFmtId="0" fontId="6" fillId="8" borderId="4" xfId="6" quotePrefix="1" applyBorder="1">
      <alignment horizontal="left" vertical="center" indent="1"/>
    </xf>
    <xf numFmtId="3" fontId="12" fillId="0" borderId="2" xfId="0" applyNumberFormat="1" applyFont="1" applyBorder="1"/>
    <xf numFmtId="0" fontId="0" fillId="0" borderId="2" xfId="0" applyBorder="1"/>
    <xf numFmtId="0" fontId="8" fillId="3" borderId="2" xfId="0" quotePrefix="1" applyFont="1" applyFill="1" applyBorder="1" applyAlignment="1">
      <alignment horizontal="center" wrapText="1"/>
    </xf>
    <xf numFmtId="0" fontId="7" fillId="3" borderId="1" xfId="2" quotePrefix="1" applyNumberFormat="1" applyFont="1" applyFill="1" applyAlignment="1">
      <alignment horizontal="center" wrapText="1"/>
    </xf>
    <xf numFmtId="0" fontId="25" fillId="0" borderId="0" xfId="0" applyFont="1" applyAlignment="1">
      <alignment horizontal="right"/>
    </xf>
    <xf numFmtId="0" fontId="6" fillId="8" borderId="1" xfId="6" quotePrefix="1" applyFont="1">
      <alignment horizontal="left" vertical="center" indent="1"/>
    </xf>
    <xf numFmtId="0" fontId="11" fillId="48" borderId="1" xfId="6" quotePrefix="1" applyFont="1" applyFill="1">
      <alignment horizontal="left" vertical="center" indent="1"/>
    </xf>
    <xf numFmtId="0" fontId="6" fillId="48" borderId="1" xfId="6" quotePrefix="1" applyFill="1" applyAlignment="1">
      <alignment horizontal="left" vertical="center" wrapText="1" indent="1"/>
    </xf>
    <xf numFmtId="3" fontId="6" fillId="5" borderId="9" xfId="4" applyNumberFormat="1" applyBorder="1">
      <alignment vertical="center"/>
    </xf>
    <xf numFmtId="0" fontId="6" fillId="8" borderId="1" xfId="6" quotePrefix="1" applyNumberFormat="1" applyAlignment="1">
      <alignment horizontal="left" vertical="center"/>
    </xf>
    <xf numFmtId="49" fontId="6" fillId="8" borderId="1" xfId="6" quotePrefix="1" applyNumberFormat="1" applyAlignment="1">
      <alignment horizontal="left" vertical="center"/>
    </xf>
    <xf numFmtId="0" fontId="20" fillId="8" borderId="1" xfId="6" quotePrefix="1" applyNumberFormat="1" applyFont="1" applyAlignment="1">
      <alignment horizontal="left" vertical="center"/>
    </xf>
    <xf numFmtId="0" fontId="6" fillId="8" borderId="1" xfId="6" quotePrefix="1" applyAlignment="1">
      <alignment horizontal="left" vertical="center"/>
    </xf>
    <xf numFmtId="0" fontId="11" fillId="8" borderId="1" xfId="6" quotePrefix="1" applyFont="1" applyAlignment="1">
      <alignment horizontal="left" vertical="center"/>
    </xf>
    <xf numFmtId="0" fontId="6" fillId="48" borderId="1" xfId="6" quotePrefix="1" applyFill="1" applyAlignment="1">
      <alignment horizontal="left" vertical="center"/>
    </xf>
    <xf numFmtId="0" fontId="7" fillId="4" borderId="1" xfId="3" quotePrefix="1" applyNumberFormat="1" applyFont="1" applyAlignment="1">
      <alignment horizontal="left" vertical="center"/>
    </xf>
    <xf numFmtId="0" fontId="7" fillId="6" borderId="1" xfId="3" quotePrefix="1" applyNumberFormat="1" applyFont="1" applyFill="1" applyAlignment="1">
      <alignment horizontal="left" vertical="center"/>
    </xf>
    <xf numFmtId="49" fontId="10" fillId="7" borderId="1" xfId="5" quotePrefix="1" applyNumberFormat="1" applyFont="1" applyAlignment="1">
      <alignment horizontal="left" vertical="center"/>
    </xf>
    <xf numFmtId="49" fontId="11" fillId="48" borderId="1" xfId="6" quotePrefix="1" applyNumberFormat="1" applyFont="1" applyFill="1" applyAlignment="1">
      <alignment horizontal="left" vertical="center"/>
    </xf>
    <xf numFmtId="0" fontId="11" fillId="48" borderId="1" xfId="6" quotePrefix="1" applyFont="1" applyFill="1" applyAlignment="1">
      <alignment vertical="center"/>
    </xf>
    <xf numFmtId="0" fontId="5" fillId="0" borderId="0" xfId="0" applyFont="1" applyAlignment="1">
      <alignment horizontal="center"/>
    </xf>
  </cellXfs>
  <cellStyles count="66">
    <cellStyle name="Accent1 - 20%" xfId="8"/>
    <cellStyle name="Accent1 - 40%" xfId="9"/>
    <cellStyle name="Accent1 - 60%" xfId="10"/>
    <cellStyle name="Accent2 - 20%" xfId="11"/>
    <cellStyle name="Accent2 - 40%" xfId="12"/>
    <cellStyle name="Accent2 - 60%" xfId="13"/>
    <cellStyle name="Accent3 - 20%" xfId="14"/>
    <cellStyle name="Accent3 - 40%" xfId="15"/>
    <cellStyle name="Accent3 - 60%" xfId="16"/>
    <cellStyle name="Accent4 - 20%" xfId="17"/>
    <cellStyle name="Accent4 - 40%" xfId="18"/>
    <cellStyle name="Accent4 - 60%" xfId="19"/>
    <cellStyle name="Accent5 - 20%" xfId="20"/>
    <cellStyle name="Accent5 - 40%" xfId="21"/>
    <cellStyle name="Accent5 - 60%" xfId="22"/>
    <cellStyle name="Accent6 - 20%" xfId="23"/>
    <cellStyle name="Accent6 - 40%" xfId="24"/>
    <cellStyle name="Accent6 - 60%" xfId="25"/>
    <cellStyle name="Emphasis 1" xfId="26"/>
    <cellStyle name="Emphasis 2" xfId="27"/>
    <cellStyle name="Emphasis 3" xfId="28"/>
    <cellStyle name="Normal" xfId="0" builtinId="0"/>
    <cellStyle name="Normal 2" xfId="29"/>
    <cellStyle name="Normal 3" xfId="30"/>
    <cellStyle name="SAPBEXaggData" xfId="4"/>
    <cellStyle name="SAPBEXaggDataEmph" xfId="31"/>
    <cellStyle name="SAPBEXaggItem" xfId="32"/>
    <cellStyle name="SAPBEXaggItemX" xfId="33"/>
    <cellStyle name="SAPBEXchaText" xfId="1"/>
    <cellStyle name="SAPBEXexcBad7" xfId="34"/>
    <cellStyle name="SAPBEXexcBad8" xfId="35"/>
    <cellStyle name="SAPBEXexcBad9" xfId="36"/>
    <cellStyle name="SAPBEXexcCritical4" xfId="37"/>
    <cellStyle name="SAPBEXexcCritical5" xfId="38"/>
    <cellStyle name="SAPBEXexcCritical6" xfId="39"/>
    <cellStyle name="SAPBEXexcGood1" xfId="40"/>
    <cellStyle name="SAPBEXexcGood2" xfId="41"/>
    <cellStyle name="SAPBEXexcGood3" xfId="42"/>
    <cellStyle name="SAPBEXfilterDrill" xfId="43"/>
    <cellStyle name="SAPBEXfilterItem" xfId="44"/>
    <cellStyle name="SAPBEXfilterText" xfId="45"/>
    <cellStyle name="SAPBEXformats" xfId="46"/>
    <cellStyle name="SAPBEXheaderItem" xfId="47"/>
    <cellStyle name="SAPBEXheaderText" xfId="48"/>
    <cellStyle name="SAPBEXHLevel0" xfId="49"/>
    <cellStyle name="SAPBEXHLevel0X" xfId="50"/>
    <cellStyle name="SAPBEXHLevel1" xfId="3"/>
    <cellStyle name="SAPBEXHLevel1X" xfId="51"/>
    <cellStyle name="SAPBEXHLevel2" xfId="5"/>
    <cellStyle name="SAPBEXHLevel2X" xfId="52"/>
    <cellStyle name="SAPBEXHLevel3" xfId="6"/>
    <cellStyle name="SAPBEXHLevel3X" xfId="53"/>
    <cellStyle name="SAPBEXinputData" xfId="54"/>
    <cellStyle name="SAPBEXItemHeader" xfId="55"/>
    <cellStyle name="SAPBEXresData" xfId="56"/>
    <cellStyle name="SAPBEXresDataEmph" xfId="57"/>
    <cellStyle name="SAPBEXresItem" xfId="58"/>
    <cellStyle name="SAPBEXresItemX" xfId="59"/>
    <cellStyle name="SAPBEXstdData" xfId="7"/>
    <cellStyle name="SAPBEXstdDataEmph" xfId="60"/>
    <cellStyle name="SAPBEXstdItem" xfId="2"/>
    <cellStyle name="SAPBEXstdItemX" xfId="61"/>
    <cellStyle name="SAPBEXtitle" xfId="62"/>
    <cellStyle name="SAPBEXunassignedItem" xfId="63"/>
    <cellStyle name="SAPBEXundefined" xfId="64"/>
    <cellStyle name="Sheet Title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Normal="100" workbookViewId="0">
      <selection activeCell="A14" sqref="A14"/>
    </sheetView>
  </sheetViews>
  <sheetFormatPr defaultRowHeight="14.4" x14ac:dyDescent="0.3"/>
  <cols>
    <col min="1" max="1" width="10" customWidth="1"/>
    <col min="2" max="2" width="58.44140625" customWidth="1"/>
    <col min="3" max="7" width="13.33203125" customWidth="1"/>
    <col min="9" max="9" width="10.109375" bestFit="1" customWidth="1"/>
  </cols>
  <sheetData>
    <row r="1" spans="1:7" s="2" customFormat="1" ht="15.6" x14ac:dyDescent="0.3">
      <c r="A1" s="1"/>
      <c r="B1" s="1" t="s">
        <v>0</v>
      </c>
    </row>
    <row r="2" spans="1:7" s="2" customFormat="1" ht="12" customHeight="1" x14ac:dyDescent="0.3">
      <c r="A2" s="1"/>
      <c r="B2" s="1"/>
    </row>
    <row r="3" spans="1:7" ht="23.4" x14ac:dyDescent="0.45">
      <c r="A3" s="41" t="s">
        <v>1</v>
      </c>
      <c r="B3" s="41"/>
      <c r="C3" s="41"/>
      <c r="D3" s="41"/>
      <c r="E3" s="41"/>
      <c r="F3" s="41"/>
      <c r="G3" s="41"/>
    </row>
    <row r="4" spans="1:7" ht="13.5" customHeight="1" x14ac:dyDescent="0.45">
      <c r="A4" s="3"/>
      <c r="B4" s="3"/>
      <c r="C4" s="3"/>
      <c r="D4" s="3"/>
      <c r="E4" s="3"/>
      <c r="F4" s="3"/>
      <c r="G4" s="3"/>
    </row>
    <row r="5" spans="1:7" x14ac:dyDescent="0.3">
      <c r="C5" s="4"/>
      <c r="D5" s="4"/>
      <c r="E5" s="4"/>
      <c r="F5" s="4"/>
      <c r="G5" s="25" t="s">
        <v>36</v>
      </c>
    </row>
    <row r="6" spans="1:7" s="2" customFormat="1" ht="28.2" x14ac:dyDescent="0.3">
      <c r="A6" s="5" t="s">
        <v>2</v>
      </c>
      <c r="B6" s="5" t="s">
        <v>3</v>
      </c>
      <c r="C6" s="23" t="s">
        <v>33</v>
      </c>
      <c r="D6" s="24" t="s">
        <v>32</v>
      </c>
      <c r="E6" s="24" t="s">
        <v>34</v>
      </c>
      <c r="F6" s="24" t="s">
        <v>4</v>
      </c>
      <c r="G6" s="24" t="s">
        <v>35</v>
      </c>
    </row>
    <row r="7" spans="1:7" s="2" customFormat="1" x14ac:dyDescent="0.3">
      <c r="A7" s="36">
        <v>80</v>
      </c>
      <c r="B7" s="6" t="s">
        <v>5</v>
      </c>
      <c r="C7" s="7"/>
      <c r="D7" s="7"/>
      <c r="E7" s="8"/>
      <c r="F7" s="7"/>
      <c r="G7" s="7"/>
    </row>
    <row r="8" spans="1:7" s="2" customFormat="1" x14ac:dyDescent="0.3">
      <c r="A8" s="37">
        <v>8008</v>
      </c>
      <c r="B8" s="9" t="s">
        <v>6</v>
      </c>
      <c r="C8" s="7"/>
      <c r="D8" s="7"/>
      <c r="E8" s="8"/>
      <c r="F8" s="7"/>
      <c r="G8" s="7"/>
    </row>
    <row r="9" spans="1:7" s="12" customFormat="1" x14ac:dyDescent="0.3">
      <c r="A9" s="38">
        <v>3801</v>
      </c>
      <c r="B9" s="10" t="s">
        <v>7</v>
      </c>
      <c r="C9" s="11">
        <f>C10+C18+C43+C51+C59</f>
        <v>14570645</v>
      </c>
      <c r="D9" s="11">
        <f t="shared" ref="D9:G9" si="0">D10+D18+D43+D51+D59</f>
        <v>19242870</v>
      </c>
      <c r="E9" s="11">
        <f t="shared" si="0"/>
        <v>21279719</v>
      </c>
      <c r="F9" s="11">
        <f t="shared" si="0"/>
        <v>20413487</v>
      </c>
      <c r="G9" s="11">
        <f t="shared" si="0"/>
        <v>20295612</v>
      </c>
    </row>
    <row r="10" spans="1:7" x14ac:dyDescent="0.3">
      <c r="A10" s="39" t="s">
        <v>31</v>
      </c>
      <c r="B10" s="27" t="s">
        <v>8</v>
      </c>
      <c r="C10" s="14">
        <f t="shared" ref="C10:G11" si="1">C11</f>
        <v>1649096</v>
      </c>
      <c r="D10" s="14">
        <f t="shared" si="1"/>
        <v>2033413</v>
      </c>
      <c r="E10" s="14">
        <f t="shared" si="1"/>
        <v>2233819</v>
      </c>
      <c r="F10" s="14">
        <f t="shared" si="1"/>
        <v>2233819</v>
      </c>
      <c r="G10" s="14">
        <f t="shared" si="1"/>
        <v>2233819</v>
      </c>
    </row>
    <row r="11" spans="1:7" x14ac:dyDescent="0.3">
      <c r="A11" s="30">
        <v>150</v>
      </c>
      <c r="B11" s="15" t="s">
        <v>10</v>
      </c>
      <c r="C11" s="14">
        <f t="shared" si="1"/>
        <v>1649096</v>
      </c>
      <c r="D11" s="14">
        <f t="shared" si="1"/>
        <v>2033413</v>
      </c>
      <c r="E11" s="14">
        <f t="shared" si="1"/>
        <v>2233819</v>
      </c>
      <c r="F11" s="14">
        <f t="shared" si="1"/>
        <v>2233819</v>
      </c>
      <c r="G11" s="14">
        <f t="shared" si="1"/>
        <v>2233819</v>
      </c>
    </row>
    <row r="12" spans="1:7" x14ac:dyDescent="0.3">
      <c r="A12" s="32">
        <v>11</v>
      </c>
      <c r="B12" s="15" t="s">
        <v>11</v>
      </c>
      <c r="C12" s="14">
        <f>C13+C16</f>
        <v>1649096</v>
      </c>
      <c r="D12" s="14">
        <f t="shared" ref="D12:G12" si="2">D13+D16</f>
        <v>2033413</v>
      </c>
      <c r="E12" s="14">
        <f t="shared" si="2"/>
        <v>2233819</v>
      </c>
      <c r="F12" s="14">
        <f t="shared" si="2"/>
        <v>2233819</v>
      </c>
      <c r="G12" s="14">
        <f t="shared" si="2"/>
        <v>2233819</v>
      </c>
    </row>
    <row r="13" spans="1:7" x14ac:dyDescent="0.3">
      <c r="A13" s="30">
        <v>3</v>
      </c>
      <c r="B13" s="15" t="s">
        <v>13</v>
      </c>
      <c r="C13" s="14">
        <f>+C14+C15</f>
        <v>1646421</v>
      </c>
      <c r="D13" s="14">
        <f>D14+D15</f>
        <v>2033413</v>
      </c>
      <c r="E13" s="14">
        <f>+E14+E15</f>
        <v>2233819</v>
      </c>
      <c r="F13" s="14">
        <f t="shared" ref="F13:G13" si="3">+F14+F15</f>
        <v>2233819</v>
      </c>
      <c r="G13" s="14">
        <f t="shared" si="3"/>
        <v>2233819</v>
      </c>
    </row>
    <row r="14" spans="1:7" x14ac:dyDescent="0.3">
      <c r="A14" s="30">
        <v>31</v>
      </c>
      <c r="B14" s="15" t="s">
        <v>15</v>
      </c>
      <c r="C14" s="16">
        <v>1565918</v>
      </c>
      <c r="D14" s="16">
        <v>1960080</v>
      </c>
      <c r="E14" s="16">
        <v>2158698</v>
      </c>
      <c r="F14" s="16">
        <v>2158698</v>
      </c>
      <c r="G14" s="16">
        <v>2158698</v>
      </c>
    </row>
    <row r="15" spans="1:7" x14ac:dyDescent="0.3">
      <c r="A15" s="30">
        <v>32</v>
      </c>
      <c r="B15" s="15" t="s">
        <v>17</v>
      </c>
      <c r="C15" s="16">
        <v>80503</v>
      </c>
      <c r="D15" s="16">
        <v>73333</v>
      </c>
      <c r="E15" s="16">
        <v>75121</v>
      </c>
      <c r="F15" s="16">
        <v>75121</v>
      </c>
      <c r="G15" s="16">
        <v>75121</v>
      </c>
    </row>
    <row r="16" spans="1:7" x14ac:dyDescent="0.3">
      <c r="A16" s="31">
        <v>4</v>
      </c>
      <c r="B16" s="15" t="s">
        <v>20</v>
      </c>
      <c r="C16" s="14">
        <f>+C17</f>
        <v>2675</v>
      </c>
      <c r="D16" s="14">
        <f>+D17</f>
        <v>0</v>
      </c>
      <c r="E16" s="14"/>
      <c r="F16" s="14"/>
      <c r="G16" s="14"/>
    </row>
    <row r="17" spans="1:7" x14ac:dyDescent="0.3">
      <c r="A17" s="31">
        <v>42</v>
      </c>
      <c r="B17" s="15" t="s">
        <v>21</v>
      </c>
      <c r="C17" s="16">
        <v>2675</v>
      </c>
      <c r="D17" s="16"/>
      <c r="E17" s="16"/>
      <c r="F17" s="16"/>
      <c r="G17" s="16"/>
    </row>
    <row r="18" spans="1:7" x14ac:dyDescent="0.3">
      <c r="A18" s="40" t="s">
        <v>37</v>
      </c>
      <c r="B18" s="27" t="s">
        <v>18</v>
      </c>
      <c r="C18" s="14">
        <f>C20+C26+C33</f>
        <v>12917567</v>
      </c>
      <c r="D18" s="14">
        <f t="shared" ref="D18:G18" si="4">D20+D26+D33</f>
        <v>17121423</v>
      </c>
      <c r="E18" s="14">
        <f t="shared" si="4"/>
        <v>18861632</v>
      </c>
      <c r="F18" s="14">
        <f t="shared" si="4"/>
        <v>17990490</v>
      </c>
      <c r="G18" s="14">
        <f t="shared" si="4"/>
        <v>18003485</v>
      </c>
    </row>
    <row r="19" spans="1:7" x14ac:dyDescent="0.3">
      <c r="A19" s="33" t="s">
        <v>9</v>
      </c>
      <c r="B19" s="15" t="s">
        <v>10</v>
      </c>
      <c r="C19" s="14">
        <f>C20+C26</f>
        <v>235741</v>
      </c>
      <c r="D19" s="14">
        <f t="shared" ref="D19:G19" si="5">D20+D26</f>
        <v>386775</v>
      </c>
      <c r="E19" s="14">
        <f t="shared" si="5"/>
        <v>628849</v>
      </c>
      <c r="F19" s="14">
        <f t="shared" si="5"/>
        <v>390310</v>
      </c>
      <c r="G19" s="14">
        <f t="shared" si="5"/>
        <v>362100</v>
      </c>
    </row>
    <row r="20" spans="1:7" x14ac:dyDescent="0.3">
      <c r="A20" s="34">
        <v>52</v>
      </c>
      <c r="B20" s="13" t="s">
        <v>19</v>
      </c>
      <c r="C20" s="14">
        <f>C21+C24</f>
        <v>162017</v>
      </c>
      <c r="D20" s="14">
        <f t="shared" ref="D20:G20" si="6">D21+D24</f>
        <v>321500</v>
      </c>
      <c r="E20" s="14">
        <f t="shared" si="6"/>
        <v>535139</v>
      </c>
      <c r="F20" s="14">
        <f t="shared" si="6"/>
        <v>359100</v>
      </c>
      <c r="G20" s="14">
        <f t="shared" si="6"/>
        <v>362100</v>
      </c>
    </row>
    <row r="21" spans="1:7" x14ac:dyDescent="0.3">
      <c r="A21" s="33" t="s">
        <v>12</v>
      </c>
      <c r="B21" s="15" t="s">
        <v>13</v>
      </c>
      <c r="C21" s="14">
        <f>+C22+C23</f>
        <v>127895</v>
      </c>
      <c r="D21" s="14">
        <f>+D22+D23</f>
        <v>314500</v>
      </c>
      <c r="E21" s="14">
        <f>+E22+E23</f>
        <v>397219</v>
      </c>
      <c r="F21" s="14">
        <f t="shared" ref="F21:G21" si="7">+F22+F23</f>
        <v>302700</v>
      </c>
      <c r="G21" s="14">
        <f t="shared" si="7"/>
        <v>320700</v>
      </c>
    </row>
    <row r="22" spans="1:7" x14ac:dyDescent="0.3">
      <c r="A22" s="33" t="s">
        <v>14</v>
      </c>
      <c r="B22" s="15" t="s">
        <v>15</v>
      </c>
      <c r="C22" s="16">
        <v>50950</v>
      </c>
      <c r="D22" s="17">
        <f>44170</f>
        <v>44170</v>
      </c>
      <c r="E22" s="17">
        <v>60455</v>
      </c>
      <c r="F22" s="17">
        <v>9640</v>
      </c>
      <c r="G22" s="16">
        <v>8180</v>
      </c>
    </row>
    <row r="23" spans="1:7" x14ac:dyDescent="0.3">
      <c r="A23" s="33" t="s">
        <v>16</v>
      </c>
      <c r="B23" s="15" t="s">
        <v>17</v>
      </c>
      <c r="C23" s="16">
        <v>76945</v>
      </c>
      <c r="D23" s="16">
        <f>270330</f>
        <v>270330</v>
      </c>
      <c r="E23" s="16">
        <v>336764</v>
      </c>
      <c r="F23" s="16">
        <v>293060</v>
      </c>
      <c r="G23" s="16">
        <v>312520</v>
      </c>
    </row>
    <row r="24" spans="1:7" x14ac:dyDescent="0.3">
      <c r="A24" s="33">
        <v>4</v>
      </c>
      <c r="B24" s="15" t="s">
        <v>20</v>
      </c>
      <c r="C24" s="14">
        <f>+C25</f>
        <v>34122</v>
      </c>
      <c r="D24" s="14">
        <f>+D25</f>
        <v>7000</v>
      </c>
      <c r="E24" s="14">
        <f>+E25</f>
        <v>137920</v>
      </c>
      <c r="F24" s="14">
        <f t="shared" ref="F24:G24" si="8">+F25</f>
        <v>56400</v>
      </c>
      <c r="G24" s="14">
        <f t="shared" si="8"/>
        <v>41400</v>
      </c>
    </row>
    <row r="25" spans="1:7" x14ac:dyDescent="0.3">
      <c r="A25" s="33">
        <v>42</v>
      </c>
      <c r="B25" s="15" t="s">
        <v>21</v>
      </c>
      <c r="C25" s="16">
        <f>3909+30213</f>
        <v>34122</v>
      </c>
      <c r="D25" s="16">
        <f>7000</f>
        <v>7000</v>
      </c>
      <c r="E25" s="16">
        <v>137920</v>
      </c>
      <c r="F25" s="16">
        <v>56400</v>
      </c>
      <c r="G25" s="16">
        <v>41400</v>
      </c>
    </row>
    <row r="26" spans="1:7" x14ac:dyDescent="0.3">
      <c r="A26" s="34">
        <v>51</v>
      </c>
      <c r="B26" s="13" t="s">
        <v>22</v>
      </c>
      <c r="C26" s="14">
        <f>C27+C30</f>
        <v>73724</v>
      </c>
      <c r="D26" s="14">
        <f t="shared" ref="D26:G26" si="9">D27+D30</f>
        <v>65275</v>
      </c>
      <c r="E26" s="14">
        <f t="shared" si="9"/>
        <v>93710</v>
      </c>
      <c r="F26" s="14">
        <f t="shared" si="9"/>
        <v>31210</v>
      </c>
      <c r="G26" s="14">
        <f t="shared" si="9"/>
        <v>0</v>
      </c>
    </row>
    <row r="27" spans="1:7" x14ac:dyDescent="0.3">
      <c r="A27" s="33" t="s">
        <v>12</v>
      </c>
      <c r="B27" s="15" t="s">
        <v>13</v>
      </c>
      <c r="C27" s="14">
        <f>+C28+C29</f>
        <v>42834</v>
      </c>
      <c r="D27" s="14">
        <f t="shared" ref="D27:G27" si="10">+D28+D29</f>
        <v>65275</v>
      </c>
      <c r="E27" s="14">
        <f t="shared" si="10"/>
        <v>93710</v>
      </c>
      <c r="F27" s="14">
        <f t="shared" si="10"/>
        <v>31210</v>
      </c>
      <c r="G27" s="14">
        <f t="shared" si="10"/>
        <v>0</v>
      </c>
    </row>
    <row r="28" spans="1:7" x14ac:dyDescent="0.3">
      <c r="A28" s="33" t="s">
        <v>14</v>
      </c>
      <c r="B28" s="15" t="s">
        <v>15</v>
      </c>
      <c r="C28" s="16">
        <v>33443</v>
      </c>
      <c r="D28" s="16">
        <v>46500</v>
      </c>
      <c r="E28" s="16">
        <v>53200</v>
      </c>
      <c r="F28" s="16">
        <v>20000</v>
      </c>
      <c r="G28" s="16"/>
    </row>
    <row r="29" spans="1:7" x14ac:dyDescent="0.3">
      <c r="A29" s="33" t="s">
        <v>16</v>
      </c>
      <c r="B29" s="15" t="s">
        <v>17</v>
      </c>
      <c r="C29" s="16">
        <f>9391</f>
        <v>9391</v>
      </c>
      <c r="D29" s="16">
        <v>18775</v>
      </c>
      <c r="E29" s="16">
        <v>40510</v>
      </c>
      <c r="F29" s="16">
        <v>11210</v>
      </c>
      <c r="G29" s="16"/>
    </row>
    <row r="30" spans="1:7" x14ac:dyDescent="0.3">
      <c r="A30" s="33">
        <v>4</v>
      </c>
      <c r="B30" s="15" t="s">
        <v>20</v>
      </c>
      <c r="C30" s="14">
        <f>+C31</f>
        <v>30890</v>
      </c>
      <c r="D30" s="14">
        <f t="shared" ref="D30:G30" si="11">+D31</f>
        <v>0</v>
      </c>
      <c r="E30" s="14">
        <f t="shared" si="11"/>
        <v>0</v>
      </c>
      <c r="F30" s="14">
        <f t="shared" si="11"/>
        <v>0</v>
      </c>
      <c r="G30" s="14">
        <f t="shared" si="11"/>
        <v>0</v>
      </c>
    </row>
    <row r="31" spans="1:7" x14ac:dyDescent="0.3">
      <c r="A31" s="33">
        <v>42</v>
      </c>
      <c r="B31" s="15" t="s">
        <v>21</v>
      </c>
      <c r="C31" s="16">
        <v>30890</v>
      </c>
      <c r="D31" s="16"/>
      <c r="E31" s="16"/>
      <c r="F31" s="16"/>
      <c r="G31" s="16"/>
    </row>
    <row r="32" spans="1:7" x14ac:dyDescent="0.3">
      <c r="A32" s="33" t="s">
        <v>9</v>
      </c>
      <c r="B32" s="15" t="s">
        <v>10</v>
      </c>
      <c r="C32" s="14">
        <f>C33</f>
        <v>12681826</v>
      </c>
      <c r="D32" s="14">
        <f t="shared" ref="D32:G32" si="12">D33</f>
        <v>16734648</v>
      </c>
      <c r="E32" s="14">
        <f t="shared" si="12"/>
        <v>18232783</v>
      </c>
      <c r="F32" s="14">
        <f t="shared" si="12"/>
        <v>17600180</v>
      </c>
      <c r="G32" s="14">
        <f t="shared" si="12"/>
        <v>17641385</v>
      </c>
    </row>
    <row r="33" spans="1:9" x14ac:dyDescent="0.3">
      <c r="A33" s="34" t="s">
        <v>14</v>
      </c>
      <c r="B33" s="13" t="s">
        <v>23</v>
      </c>
      <c r="C33" s="14">
        <f>C34+C39+C41</f>
        <v>12681826</v>
      </c>
      <c r="D33" s="14">
        <f t="shared" ref="D33:G33" si="13">D34+D39+D41</f>
        <v>16734648</v>
      </c>
      <c r="E33" s="14">
        <f t="shared" si="13"/>
        <v>18232783</v>
      </c>
      <c r="F33" s="14">
        <f t="shared" si="13"/>
        <v>17600180</v>
      </c>
      <c r="G33" s="14">
        <f t="shared" si="13"/>
        <v>17641385</v>
      </c>
    </row>
    <row r="34" spans="1:9" x14ac:dyDescent="0.3">
      <c r="A34" s="33" t="s">
        <v>12</v>
      </c>
      <c r="B34" s="15" t="s">
        <v>13</v>
      </c>
      <c r="C34" s="14">
        <f>+C35+C36+C37+C38</f>
        <v>11392389</v>
      </c>
      <c r="D34" s="14">
        <f t="shared" ref="D34:G34" si="14">+D35+D36+D37+D38</f>
        <v>13734648</v>
      </c>
      <c r="E34" s="14">
        <f t="shared" si="14"/>
        <v>14232783</v>
      </c>
      <c r="F34" s="14">
        <f t="shared" si="14"/>
        <v>13600180</v>
      </c>
      <c r="G34" s="14">
        <f t="shared" si="14"/>
        <v>13641385</v>
      </c>
    </row>
    <row r="35" spans="1:9" x14ac:dyDescent="0.3">
      <c r="A35" s="33" t="s">
        <v>14</v>
      </c>
      <c r="B35" s="15" t="s">
        <v>15</v>
      </c>
      <c r="C35" s="16">
        <v>3346210</v>
      </c>
      <c r="D35" s="16">
        <v>3050370</v>
      </c>
      <c r="E35" s="16">
        <v>4104985</v>
      </c>
      <c r="F35" s="16">
        <v>4189000</v>
      </c>
      <c r="G35" s="16">
        <v>4210460</v>
      </c>
    </row>
    <row r="36" spans="1:9" x14ac:dyDescent="0.3">
      <c r="A36" s="33" t="s">
        <v>16</v>
      </c>
      <c r="B36" s="15" t="s">
        <v>17</v>
      </c>
      <c r="C36" s="16">
        <v>7978408</v>
      </c>
      <c r="D36" s="16">
        <v>10643418</v>
      </c>
      <c r="E36" s="16">
        <v>10077393</v>
      </c>
      <c r="F36" s="16">
        <v>9358620</v>
      </c>
      <c r="G36" s="16">
        <v>9378365</v>
      </c>
    </row>
    <row r="37" spans="1:9" x14ac:dyDescent="0.3">
      <c r="A37" s="33" t="s">
        <v>24</v>
      </c>
      <c r="B37" s="15" t="s">
        <v>25</v>
      </c>
      <c r="C37" s="16">
        <v>65706</v>
      </c>
      <c r="D37" s="16">
        <v>38994</v>
      </c>
      <c r="E37" s="16">
        <v>48539</v>
      </c>
      <c r="F37" s="16">
        <v>50694</v>
      </c>
      <c r="G37" s="16">
        <v>50694</v>
      </c>
    </row>
    <row r="38" spans="1:9" x14ac:dyDescent="0.3">
      <c r="A38" s="33">
        <v>38</v>
      </c>
      <c r="B38" s="15" t="s">
        <v>26</v>
      </c>
      <c r="C38" s="16">
        <v>2065</v>
      </c>
      <c r="D38" s="16">
        <v>1866</v>
      </c>
      <c r="E38" s="16">
        <v>1866</v>
      </c>
      <c r="F38" s="16">
        <v>1866</v>
      </c>
      <c r="G38" s="16">
        <v>1866</v>
      </c>
    </row>
    <row r="39" spans="1:9" x14ac:dyDescent="0.3">
      <c r="A39" s="33" t="s">
        <v>27</v>
      </c>
      <c r="B39" s="15" t="s">
        <v>20</v>
      </c>
      <c r="C39" s="14">
        <f>+C40</f>
        <v>175437</v>
      </c>
      <c r="D39" s="14">
        <f>+D40</f>
        <v>0</v>
      </c>
      <c r="E39" s="14">
        <f>E40</f>
        <v>0</v>
      </c>
      <c r="F39" s="14">
        <f t="shared" ref="F39:G39" si="15">F40</f>
        <v>0</v>
      </c>
      <c r="G39" s="14">
        <f t="shared" si="15"/>
        <v>0</v>
      </c>
    </row>
    <row r="40" spans="1:9" x14ac:dyDescent="0.3">
      <c r="A40" s="33" t="s">
        <v>28</v>
      </c>
      <c r="B40" s="15" t="s">
        <v>21</v>
      </c>
      <c r="C40" s="16">
        <v>175437</v>
      </c>
      <c r="D40" s="16">
        <v>0</v>
      </c>
      <c r="E40" s="16"/>
      <c r="F40" s="16"/>
      <c r="G40" s="16"/>
    </row>
    <row r="41" spans="1:9" x14ac:dyDescent="0.3">
      <c r="A41" s="33">
        <v>5</v>
      </c>
      <c r="B41" s="15" t="s">
        <v>29</v>
      </c>
      <c r="C41" s="14">
        <f>+C42</f>
        <v>1114000</v>
      </c>
      <c r="D41" s="14">
        <f>+D42</f>
        <v>3000000</v>
      </c>
      <c r="E41" s="14">
        <f>+E42</f>
        <v>4000000</v>
      </c>
      <c r="F41" s="14">
        <f t="shared" ref="F41:G41" si="16">+F42</f>
        <v>4000000</v>
      </c>
      <c r="G41" s="14">
        <f t="shared" si="16"/>
        <v>4000000</v>
      </c>
    </row>
    <row r="42" spans="1:9" x14ac:dyDescent="0.3">
      <c r="A42" s="33">
        <v>54</v>
      </c>
      <c r="B42" s="15" t="s">
        <v>30</v>
      </c>
      <c r="C42" s="16">
        <v>1114000</v>
      </c>
      <c r="D42" s="16">
        <v>3000000</v>
      </c>
      <c r="E42" s="16">
        <v>4000000</v>
      </c>
      <c r="F42" s="16">
        <v>4000000</v>
      </c>
      <c r="G42" s="16">
        <v>4000000</v>
      </c>
    </row>
    <row r="43" spans="1:9" ht="20.399999999999999" x14ac:dyDescent="0.3">
      <c r="A43" s="35" t="s">
        <v>38</v>
      </c>
      <c r="B43" s="28" t="s">
        <v>42</v>
      </c>
      <c r="C43" s="14">
        <f>C44</f>
        <v>0</v>
      </c>
      <c r="D43" s="14">
        <f>D44</f>
        <v>0</v>
      </c>
      <c r="E43" s="14">
        <f t="shared" ref="E43:G43" si="17">E44</f>
        <v>73084</v>
      </c>
      <c r="F43" s="14">
        <f t="shared" si="17"/>
        <v>70688</v>
      </c>
      <c r="G43" s="14">
        <f t="shared" si="17"/>
        <v>58308</v>
      </c>
    </row>
    <row r="44" spans="1:9" x14ac:dyDescent="0.3">
      <c r="A44" s="33" t="s">
        <v>9</v>
      </c>
      <c r="B44" s="15" t="s">
        <v>10</v>
      </c>
      <c r="C44" s="14">
        <f>C46+C49</f>
        <v>0</v>
      </c>
      <c r="D44" s="14">
        <f t="shared" ref="D44:G44" si="18">D46+D49</f>
        <v>0</v>
      </c>
      <c r="E44" s="14">
        <f t="shared" si="18"/>
        <v>73084</v>
      </c>
      <c r="F44" s="14">
        <f t="shared" si="18"/>
        <v>70688</v>
      </c>
      <c r="G44" s="14">
        <f t="shared" si="18"/>
        <v>58308</v>
      </c>
      <c r="I44" s="18"/>
    </row>
    <row r="45" spans="1:9" x14ac:dyDescent="0.3">
      <c r="A45" s="34" t="s">
        <v>14</v>
      </c>
      <c r="B45" s="26" t="s">
        <v>23</v>
      </c>
      <c r="C45" s="14">
        <f>+C46+C49</f>
        <v>0</v>
      </c>
      <c r="D45" s="14">
        <f>D46</f>
        <v>0</v>
      </c>
      <c r="E45" s="14">
        <f t="shared" ref="E45:G45" si="19">E46</f>
        <v>60584</v>
      </c>
      <c r="F45" s="14">
        <f t="shared" si="19"/>
        <v>70188</v>
      </c>
      <c r="G45" s="14">
        <f t="shared" si="19"/>
        <v>52408</v>
      </c>
    </row>
    <row r="46" spans="1:9" x14ac:dyDescent="0.3">
      <c r="A46" s="33" t="s">
        <v>12</v>
      </c>
      <c r="B46" s="15" t="s">
        <v>13</v>
      </c>
      <c r="C46" s="14">
        <f>+C47+C48</f>
        <v>0</v>
      </c>
      <c r="D46" s="14">
        <f>D47+D48</f>
        <v>0</v>
      </c>
      <c r="E46" s="14">
        <f t="shared" ref="E46:G46" si="20">E47+E48</f>
        <v>60584</v>
      </c>
      <c r="F46" s="14">
        <f t="shared" si="20"/>
        <v>70188</v>
      </c>
      <c r="G46" s="14">
        <f t="shared" si="20"/>
        <v>52408</v>
      </c>
    </row>
    <row r="47" spans="1:9" x14ac:dyDescent="0.3">
      <c r="A47" s="33" t="s">
        <v>16</v>
      </c>
      <c r="B47" s="15" t="s">
        <v>17</v>
      </c>
      <c r="C47" s="16"/>
      <c r="D47" s="16"/>
      <c r="E47" s="16">
        <v>60584</v>
      </c>
      <c r="F47" s="16">
        <v>70188</v>
      </c>
      <c r="G47" s="16">
        <v>52408</v>
      </c>
    </row>
    <row r="48" spans="1:9" x14ac:dyDescent="0.3">
      <c r="A48" s="33" t="s">
        <v>24</v>
      </c>
      <c r="B48" s="15" t="s">
        <v>25</v>
      </c>
      <c r="C48" s="16"/>
      <c r="D48" s="16"/>
      <c r="E48" s="16"/>
      <c r="F48" s="16"/>
      <c r="G48" s="16"/>
    </row>
    <row r="49" spans="1:7" x14ac:dyDescent="0.3">
      <c r="A49" s="33" t="s">
        <v>27</v>
      </c>
      <c r="B49" s="15" t="s">
        <v>20</v>
      </c>
      <c r="C49" s="14">
        <f>+C50</f>
        <v>0</v>
      </c>
      <c r="D49" s="14">
        <f t="shared" ref="D49:G49" si="21">+D50</f>
        <v>0</v>
      </c>
      <c r="E49" s="14">
        <f t="shared" si="21"/>
        <v>12500</v>
      </c>
      <c r="F49" s="14">
        <f t="shared" si="21"/>
        <v>500</v>
      </c>
      <c r="G49" s="14">
        <f t="shared" si="21"/>
        <v>5900</v>
      </c>
    </row>
    <row r="50" spans="1:7" x14ac:dyDescent="0.3">
      <c r="A50" s="33" t="s">
        <v>28</v>
      </c>
      <c r="B50" s="15" t="s">
        <v>21</v>
      </c>
      <c r="C50" s="16"/>
      <c r="D50" s="16"/>
      <c r="E50" s="16">
        <v>12500</v>
      </c>
      <c r="F50" s="16">
        <v>500</v>
      </c>
      <c r="G50" s="16">
        <v>5900</v>
      </c>
    </row>
    <row r="51" spans="1:7" ht="20.399999999999999" x14ac:dyDescent="0.3">
      <c r="A51" s="35" t="s">
        <v>40</v>
      </c>
      <c r="B51" s="28" t="s">
        <v>41</v>
      </c>
      <c r="C51" s="14">
        <f t="shared" ref="C51:G53" si="22">C52</f>
        <v>0</v>
      </c>
      <c r="D51" s="14">
        <f t="shared" si="22"/>
        <v>88034</v>
      </c>
      <c r="E51" s="14">
        <f t="shared" si="22"/>
        <v>111184</v>
      </c>
      <c r="F51" s="14">
        <f t="shared" si="22"/>
        <v>118490</v>
      </c>
      <c r="G51" s="14">
        <f t="shared" si="22"/>
        <v>0</v>
      </c>
    </row>
    <row r="52" spans="1:7" x14ac:dyDescent="0.3">
      <c r="A52" s="33" t="s">
        <v>9</v>
      </c>
      <c r="B52" s="15" t="s">
        <v>10</v>
      </c>
      <c r="C52" s="14">
        <f t="shared" si="22"/>
        <v>0</v>
      </c>
      <c r="D52" s="14">
        <f>D53</f>
        <v>88034</v>
      </c>
      <c r="E52" s="14">
        <f t="shared" si="22"/>
        <v>111184</v>
      </c>
      <c r="F52" s="14">
        <f t="shared" si="22"/>
        <v>118490</v>
      </c>
      <c r="G52" s="14">
        <f t="shared" si="22"/>
        <v>0</v>
      </c>
    </row>
    <row r="53" spans="1:7" x14ac:dyDescent="0.3">
      <c r="A53" s="33">
        <v>581</v>
      </c>
      <c r="B53" s="15" t="s">
        <v>39</v>
      </c>
      <c r="C53" s="14">
        <f t="shared" si="22"/>
        <v>0</v>
      </c>
      <c r="D53" s="14">
        <f>D54+D57</f>
        <v>88034</v>
      </c>
      <c r="E53" s="14">
        <f t="shared" ref="E53:G53" si="23">E54+E57</f>
        <v>111184</v>
      </c>
      <c r="F53" s="14">
        <f t="shared" si="23"/>
        <v>118490</v>
      </c>
      <c r="G53" s="14">
        <f t="shared" si="23"/>
        <v>0</v>
      </c>
    </row>
    <row r="54" spans="1:7" x14ac:dyDescent="0.3">
      <c r="A54" s="33" t="s">
        <v>12</v>
      </c>
      <c r="B54" s="15" t="s">
        <v>13</v>
      </c>
      <c r="C54" s="19">
        <f>+C55+C56</f>
        <v>0</v>
      </c>
      <c r="D54" s="19">
        <f>D55+D56</f>
        <v>53084</v>
      </c>
      <c r="E54" s="19">
        <f>+E55+E56</f>
        <v>91822</v>
      </c>
      <c r="F54" s="19">
        <f>+F55+F56</f>
        <v>117190</v>
      </c>
      <c r="G54" s="19">
        <f>+G55+G56</f>
        <v>0</v>
      </c>
    </row>
    <row r="55" spans="1:7" x14ac:dyDescent="0.3">
      <c r="A55" s="33" t="s">
        <v>14</v>
      </c>
      <c r="B55" s="20" t="s">
        <v>15</v>
      </c>
      <c r="C55" s="21"/>
      <c r="D55" s="16"/>
      <c r="E55" s="22"/>
      <c r="F55" s="22"/>
      <c r="G55" s="22"/>
    </row>
    <row r="56" spans="1:7" x14ac:dyDescent="0.3">
      <c r="A56" s="33" t="s">
        <v>16</v>
      </c>
      <c r="B56" s="20" t="s">
        <v>17</v>
      </c>
      <c r="C56" s="21"/>
      <c r="D56" s="21">
        <v>53084</v>
      </c>
      <c r="E56" s="21">
        <v>91822</v>
      </c>
      <c r="F56" s="21">
        <v>117190</v>
      </c>
      <c r="G56" s="21"/>
    </row>
    <row r="57" spans="1:7" x14ac:dyDescent="0.3">
      <c r="A57" s="33" t="s">
        <v>27</v>
      </c>
      <c r="B57" s="15" t="s">
        <v>20</v>
      </c>
      <c r="C57" s="19">
        <f>+C58</f>
        <v>0</v>
      </c>
      <c r="D57" s="19">
        <f>D58</f>
        <v>34950</v>
      </c>
      <c r="E57" s="19">
        <f t="shared" ref="E57:G57" si="24">E58</f>
        <v>19362</v>
      </c>
      <c r="F57" s="19">
        <f t="shared" si="24"/>
        <v>1300</v>
      </c>
      <c r="G57" s="19">
        <f t="shared" si="24"/>
        <v>0</v>
      </c>
    </row>
    <row r="58" spans="1:7" x14ac:dyDescent="0.3">
      <c r="A58" s="33" t="s">
        <v>28</v>
      </c>
      <c r="B58" s="20" t="s">
        <v>21</v>
      </c>
      <c r="C58" s="21"/>
      <c r="D58" s="21">
        <v>34950</v>
      </c>
      <c r="E58" s="21">
        <v>19362</v>
      </c>
      <c r="F58" s="21">
        <v>1300</v>
      </c>
      <c r="G58" s="21"/>
    </row>
    <row r="59" spans="1:7" ht="20.399999999999999" x14ac:dyDescent="0.3">
      <c r="A59" s="35" t="s">
        <v>43</v>
      </c>
      <c r="B59" s="28" t="s">
        <v>41</v>
      </c>
      <c r="C59" s="29">
        <f t="shared" ref="C59:G61" si="25">C60</f>
        <v>3982</v>
      </c>
      <c r="D59" s="29">
        <f t="shared" si="25"/>
        <v>0</v>
      </c>
      <c r="E59" s="29">
        <f t="shared" si="25"/>
        <v>0</v>
      </c>
      <c r="F59" s="29">
        <f t="shared" si="25"/>
        <v>0</v>
      </c>
      <c r="G59" s="29">
        <f t="shared" si="25"/>
        <v>0</v>
      </c>
    </row>
    <row r="60" spans="1:7" x14ac:dyDescent="0.3">
      <c r="A60" s="33" t="s">
        <v>9</v>
      </c>
      <c r="B60" s="15" t="s">
        <v>10</v>
      </c>
      <c r="C60" s="14">
        <f t="shared" si="25"/>
        <v>3982</v>
      </c>
      <c r="D60" s="14">
        <f t="shared" si="25"/>
        <v>0</v>
      </c>
      <c r="E60" s="14">
        <f t="shared" si="25"/>
        <v>0</v>
      </c>
      <c r="F60" s="14">
        <f t="shared" si="25"/>
        <v>0</v>
      </c>
      <c r="G60" s="14">
        <f t="shared" si="25"/>
        <v>0</v>
      </c>
    </row>
    <row r="61" spans="1:7" x14ac:dyDescent="0.3">
      <c r="A61" s="33">
        <v>52</v>
      </c>
      <c r="B61" s="15" t="s">
        <v>39</v>
      </c>
      <c r="C61" s="14">
        <f t="shared" si="25"/>
        <v>3982</v>
      </c>
      <c r="D61" s="14">
        <f t="shared" si="25"/>
        <v>0</v>
      </c>
      <c r="E61" s="14">
        <f t="shared" si="25"/>
        <v>0</v>
      </c>
      <c r="F61" s="14">
        <f t="shared" si="25"/>
        <v>0</v>
      </c>
      <c r="G61" s="14">
        <f t="shared" si="25"/>
        <v>0</v>
      </c>
    </row>
    <row r="62" spans="1:7" x14ac:dyDescent="0.3">
      <c r="A62" s="33" t="s">
        <v>12</v>
      </c>
      <c r="B62" s="15" t="s">
        <v>13</v>
      </c>
      <c r="C62" s="19">
        <f>+C63+C64</f>
        <v>3982</v>
      </c>
      <c r="D62" s="19">
        <f>D63+D64</f>
        <v>0</v>
      </c>
      <c r="E62" s="19">
        <f>+E63+E64</f>
        <v>0</v>
      </c>
      <c r="F62" s="19">
        <f>+F63+F64</f>
        <v>0</v>
      </c>
      <c r="G62" s="19">
        <f>+G63+G64</f>
        <v>0</v>
      </c>
    </row>
    <row r="63" spans="1:7" x14ac:dyDescent="0.3">
      <c r="A63" s="33" t="s">
        <v>14</v>
      </c>
      <c r="B63" s="20" t="s">
        <v>15</v>
      </c>
      <c r="C63" s="21"/>
      <c r="D63" s="16"/>
      <c r="E63" s="22"/>
      <c r="F63" s="22"/>
      <c r="G63" s="22"/>
    </row>
    <row r="64" spans="1:7" x14ac:dyDescent="0.3">
      <c r="A64" s="33" t="s">
        <v>16</v>
      </c>
      <c r="B64" s="20" t="s">
        <v>17</v>
      </c>
      <c r="C64" s="21">
        <v>3982</v>
      </c>
      <c r="D64" s="21"/>
      <c r="E64" s="22"/>
      <c r="F64" s="22"/>
      <c r="G64" s="22"/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Mijic</dc:creator>
  <cp:lastModifiedBy>Branka Mijić</cp:lastModifiedBy>
  <cp:lastPrinted>2024-12-24T07:28:42Z</cp:lastPrinted>
  <dcterms:created xsi:type="dcterms:W3CDTF">2023-10-05T11:46:14Z</dcterms:created>
  <dcterms:modified xsi:type="dcterms:W3CDTF">2024-12-24T07:30:23Z</dcterms:modified>
</cp:coreProperties>
</file>