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ijic\Desktop\SLANJE U MZOM 12.2025\"/>
    </mc:Choice>
  </mc:AlternateContent>
  <bookViews>
    <workbookView xWindow="0" yWindow="0" windowWidth="23040" windowHeight="9192"/>
  </bookViews>
  <sheets>
    <sheet name="29.12.2025." sheetId="1" r:id="rId1"/>
  </sheets>
  <calcPr calcId="162913"/>
</workbook>
</file>

<file path=xl/calcChain.xml><?xml version="1.0" encoding="utf-8"?>
<calcChain xmlns="http://schemas.openxmlformats.org/spreadsheetml/2006/main">
  <c r="F12" i="1" l="1"/>
  <c r="G12" i="1"/>
  <c r="C12" i="1"/>
  <c r="D12" i="1"/>
  <c r="C41" i="1" l="1"/>
  <c r="D41" i="1"/>
  <c r="C36" i="1" l="1"/>
  <c r="C35" i="1" s="1"/>
  <c r="D36" i="1"/>
  <c r="D35" i="1" s="1"/>
  <c r="E56" i="1" l="1"/>
  <c r="F24" i="1"/>
  <c r="G24" i="1"/>
  <c r="F36" i="1"/>
  <c r="G36" i="1"/>
  <c r="E36" i="1"/>
  <c r="F41" i="1"/>
  <c r="G41" i="1"/>
  <c r="E41" i="1"/>
  <c r="E35" i="1" l="1"/>
  <c r="F35" i="1"/>
  <c r="G35" i="1"/>
  <c r="F14" i="1" l="1"/>
  <c r="G14" i="1"/>
  <c r="E14" i="1"/>
  <c r="E13" i="1" s="1"/>
  <c r="E11" i="1" l="1"/>
  <c r="E10" i="1" s="1"/>
  <c r="E12" i="1"/>
  <c r="D60" i="1"/>
  <c r="E60" i="1"/>
  <c r="F60" i="1"/>
  <c r="G60" i="1"/>
  <c r="E67" i="1"/>
  <c r="F67" i="1"/>
  <c r="G67" i="1"/>
  <c r="E55" i="1"/>
  <c r="F56" i="1"/>
  <c r="F55" i="1" s="1"/>
  <c r="G56" i="1"/>
  <c r="G55" i="1" s="1"/>
  <c r="G54" i="1" l="1"/>
  <c r="F54" i="1"/>
  <c r="E54" i="1"/>
  <c r="D33" i="1" l="1"/>
  <c r="E33" i="1"/>
  <c r="F33" i="1"/>
  <c r="G33" i="1"/>
  <c r="D30" i="1"/>
  <c r="D29" i="1" s="1"/>
  <c r="E30" i="1"/>
  <c r="E29" i="1" s="1"/>
  <c r="F30" i="1"/>
  <c r="F29" i="1" s="1"/>
  <c r="F23" i="1" s="1"/>
  <c r="F22" i="1" s="1"/>
  <c r="G30" i="1"/>
  <c r="G29" i="1" s="1"/>
  <c r="G23" i="1" s="1"/>
  <c r="G22" i="1" s="1"/>
  <c r="D44" i="1"/>
  <c r="E44" i="1"/>
  <c r="F44" i="1"/>
  <c r="G44" i="1"/>
  <c r="D67" i="1"/>
  <c r="C67" i="1"/>
  <c r="D18" i="1"/>
  <c r="G73" i="1"/>
  <c r="G72" i="1" s="1"/>
  <c r="G71" i="1" s="1"/>
  <c r="G69" i="1" s="1"/>
  <c r="F73" i="1"/>
  <c r="F72" i="1" s="1"/>
  <c r="F71" i="1" s="1"/>
  <c r="F69" i="1" s="1"/>
  <c r="E73" i="1"/>
  <c r="E72" i="1" s="1"/>
  <c r="E71" i="1" s="1"/>
  <c r="D73" i="1"/>
  <c r="D72" i="1" s="1"/>
  <c r="D71" i="1" s="1"/>
  <c r="D69" i="1" s="1"/>
  <c r="C73" i="1"/>
  <c r="C72" i="1" s="1"/>
  <c r="C71" i="1" s="1"/>
  <c r="C69" i="1" s="1"/>
  <c r="C18" i="1"/>
  <c r="C33" i="1"/>
  <c r="E69" i="1" l="1"/>
  <c r="E70" i="1"/>
  <c r="G64" i="1"/>
  <c r="F64" i="1"/>
  <c r="E64" i="1"/>
  <c r="D64" i="1"/>
  <c r="D63" i="1" s="1"/>
  <c r="C64" i="1"/>
  <c r="C60" i="1"/>
  <c r="D56" i="1"/>
  <c r="D54" i="1" s="1"/>
  <c r="C56" i="1"/>
  <c r="G51" i="1"/>
  <c r="F51" i="1"/>
  <c r="E51" i="1"/>
  <c r="D51" i="1"/>
  <c r="C51" i="1"/>
  <c r="G49" i="1"/>
  <c r="G43" i="1" s="1"/>
  <c r="F49" i="1"/>
  <c r="F43" i="1" s="1"/>
  <c r="E49" i="1"/>
  <c r="D49" i="1"/>
  <c r="D43" i="1" s="1"/>
  <c r="C49" i="1"/>
  <c r="C44" i="1"/>
  <c r="C30" i="1"/>
  <c r="C29" i="1" s="1"/>
  <c r="G27" i="1"/>
  <c r="F27" i="1"/>
  <c r="E27" i="1"/>
  <c r="D27" i="1"/>
  <c r="C27" i="1"/>
  <c r="E24" i="1"/>
  <c r="E23" i="1" s="1"/>
  <c r="E22" i="1" s="1"/>
  <c r="D24" i="1"/>
  <c r="D23" i="1" s="1"/>
  <c r="D22" i="1" s="1"/>
  <c r="C24" i="1"/>
  <c r="G13" i="1"/>
  <c r="G11" i="1" s="1"/>
  <c r="G10" i="1" s="1"/>
  <c r="D14" i="1"/>
  <c r="C14" i="1"/>
  <c r="D21" i="1" l="1"/>
  <c r="F20" i="1"/>
  <c r="F21" i="1"/>
  <c r="G20" i="1"/>
  <c r="G21" i="1"/>
  <c r="D20" i="1"/>
  <c r="C43" i="1"/>
  <c r="C63" i="1"/>
  <c r="C62" i="1" s="1"/>
  <c r="C23" i="1"/>
  <c r="C22" i="1" s="1"/>
  <c r="E20" i="1"/>
  <c r="E21" i="1"/>
  <c r="D55" i="1"/>
  <c r="D53" i="1" s="1"/>
  <c r="D62" i="1"/>
  <c r="C55" i="1"/>
  <c r="C54" i="1"/>
  <c r="C13" i="1"/>
  <c r="C11" i="1" s="1"/>
  <c r="C10" i="1" s="1"/>
  <c r="E43" i="1"/>
  <c r="G63" i="1"/>
  <c r="F63" i="1"/>
  <c r="E63" i="1"/>
  <c r="F13" i="1"/>
  <c r="D13" i="1"/>
  <c r="D11" i="1" s="1"/>
  <c r="D10" i="1" s="1"/>
  <c r="F11" i="1" l="1"/>
  <c r="F10" i="1" s="1"/>
  <c r="F62" i="1"/>
  <c r="F53" i="1"/>
  <c r="E62" i="1"/>
  <c r="E53" i="1"/>
  <c r="C53" i="1"/>
  <c r="E9" i="1"/>
  <c r="G62" i="1"/>
  <c r="G53" i="1"/>
  <c r="G9" i="1" s="1"/>
  <c r="C20" i="1"/>
  <c r="C9" i="1" s="1"/>
  <c r="C21" i="1"/>
  <c r="D9" i="1"/>
  <c r="F9" i="1" l="1"/>
</calcChain>
</file>

<file path=xl/sharedStrings.xml><?xml version="1.0" encoding="utf-8"?>
<sst xmlns="http://schemas.openxmlformats.org/spreadsheetml/2006/main" count="117" uniqueCount="47">
  <si>
    <t>2991 POLJOPRIVREDNI INSTITUT OSIJEK</t>
  </si>
  <si>
    <t>II. POSEBNI DIO</t>
  </si>
  <si>
    <t>POLJOPRIVREDNI INSTITUT OSIJEK</t>
  </si>
  <si>
    <t>MINISTARSTVO ZNANOSTI I OBRAZOVANJA</t>
  </si>
  <si>
    <t>Javni instituti u Republici Hrvatskoj</t>
  </si>
  <si>
    <t>ULAGANJE U ZNANSTVENO ISTRAŽIVAČKU DJELATNOST</t>
  </si>
  <si>
    <t>PROGRAMSKO FINANCIRANJE JAVNIH INSTITUTA</t>
  </si>
  <si>
    <t>0150</t>
  </si>
  <si>
    <t>Istraživanje i razvoj: Opće javne usluge</t>
  </si>
  <si>
    <t>Opći prihodi i primici</t>
  </si>
  <si>
    <t>3</t>
  </si>
  <si>
    <t>Rashodi poslovanja</t>
  </si>
  <si>
    <t>31</t>
  </si>
  <si>
    <t>Rashodi za zaposlene</t>
  </si>
  <si>
    <t>32</t>
  </si>
  <si>
    <t>Materijalni rashodi</t>
  </si>
  <si>
    <t>Rashodi za nabavu nefinancijske imovine</t>
  </si>
  <si>
    <t>Rashodi za nabavu proizvedene dugotrajne imovine</t>
  </si>
  <si>
    <t>Vlastiti prihodi</t>
  </si>
  <si>
    <t>34</t>
  </si>
  <si>
    <t>Financijski rashodi</t>
  </si>
  <si>
    <t>Ostali rashodi</t>
  </si>
  <si>
    <t>4</t>
  </si>
  <si>
    <t>42</t>
  </si>
  <si>
    <t>Izdaci za financijsku imovinu i otplate zajmova</t>
  </si>
  <si>
    <t>Izdaci za otplatu glavnice primljenih kredita i zajmova</t>
  </si>
  <si>
    <t>A622150</t>
  </si>
  <si>
    <t>Projekcija 
za 2027.</t>
  </si>
  <si>
    <t>EUR</t>
  </si>
  <si>
    <t>A622151</t>
  </si>
  <si>
    <t>Mehanizam za oporavak i otpornost NPOO</t>
  </si>
  <si>
    <t>A622152</t>
  </si>
  <si>
    <t>Izvršenje
2024.</t>
  </si>
  <si>
    <t>Tekući plan 
2025.</t>
  </si>
  <si>
    <t>Plan za
 2026.</t>
  </si>
  <si>
    <t>Projekcija 
za 2028.</t>
  </si>
  <si>
    <t>PROGRAMSKO I OSTALO FINANCIRANJE - IZ EVIDENCIJSKIH PRIHODA</t>
  </si>
  <si>
    <t xml:space="preserve">Pomoći </t>
  </si>
  <si>
    <t>Pomoći iz državog proračuna</t>
  </si>
  <si>
    <t>Pomoći iz državog proračuna kroz opće prihode i primitke</t>
  </si>
  <si>
    <t>Pomoći iz državnog proračuna kroz nacionalno sufinanciranje EU projekata</t>
  </si>
  <si>
    <t>Europski poljoprivredni fond za ruralni razvoj</t>
  </si>
  <si>
    <t>PROGRAMSKO FINANCIRANJE JAVNIH INSTITUTA - IZ STRUKTURNIH I INVESTICIJSKIH FONDOVA EU</t>
  </si>
  <si>
    <t xml:space="preserve">Europski fond za regionalni razvoj </t>
  </si>
  <si>
    <t>Rashod za zaposlene</t>
  </si>
  <si>
    <t>PROGRAM PREKOGRANIČNE SURADNJE UPRAVLJAČKO TIJELO IZ INOZEMSTVA</t>
  </si>
  <si>
    <t>A622156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</si>
</sst>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indexed="8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66">
    <xf numFmtId="0" fontId="0" fillId="0" borderId="0"/>
    <xf numFmtId="4" fontId="5" fillId="2" borderId="1" applyNumberFormat="0" applyProtection="0">
      <alignment horizontal="left" vertical="center" indent="1"/>
    </xf>
    <xf numFmtId="4" fontId="5" fillId="2" borderId="1" applyNumberFormat="0" applyProtection="0">
      <alignment horizontal="left" vertical="center" indent="1"/>
    </xf>
    <xf numFmtId="0" fontId="5" fillId="4" borderId="1" applyNumberFormat="0" applyProtection="0">
      <alignment horizontal="left" vertical="center" indent="1"/>
    </xf>
    <xf numFmtId="4" fontId="5" fillId="5" borderId="1" applyNumberFormat="0" applyProtection="0">
      <alignment vertical="center"/>
    </xf>
    <xf numFmtId="0" fontId="5" fillId="6" borderId="1" applyNumberFormat="0" applyProtection="0">
      <alignment horizontal="left" vertical="center" indent="1"/>
    </xf>
    <xf numFmtId="0" fontId="5" fillId="7" borderId="1" applyNumberFormat="0" applyProtection="0">
      <alignment horizontal="left" vertical="center" indent="1"/>
    </xf>
    <xf numFmtId="4" fontId="5" fillId="0" borderId="1" applyNumberFormat="0" applyProtection="0">
      <alignment horizontal="right" vertical="center"/>
    </xf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/>
    <xf numFmtId="0" fontId="11" fillId="26" borderId="0"/>
    <xf numFmtId="4" fontId="12" fillId="27" borderId="1" applyNumberFormat="0" applyProtection="0">
      <alignment vertical="center"/>
    </xf>
    <xf numFmtId="4" fontId="5" fillId="27" borderId="1" applyNumberFormat="0" applyProtection="0">
      <alignment horizontal="left" vertical="center" indent="1"/>
    </xf>
    <xf numFmtId="0" fontId="13" fillId="5" borderId="5" applyNumberFormat="0" applyProtection="0">
      <alignment horizontal="left" vertical="top" indent="1"/>
    </xf>
    <xf numFmtId="4" fontId="5" fillId="28" borderId="1" applyNumberFormat="0" applyProtection="0">
      <alignment horizontal="right" vertical="center"/>
    </xf>
    <xf numFmtId="4" fontId="5" fillId="29" borderId="1" applyNumberFormat="0" applyProtection="0">
      <alignment horizontal="right" vertical="center"/>
    </xf>
    <xf numFmtId="4" fontId="5" fillId="30" borderId="6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6" applyNumberFormat="0" applyProtection="0">
      <alignment horizontal="left" vertical="center" indent="1"/>
    </xf>
    <xf numFmtId="4" fontId="14" fillId="38" borderId="6" applyNumberFormat="0" applyProtection="0">
      <alignment horizontal="left" vertical="center" indent="1"/>
    </xf>
    <xf numFmtId="4" fontId="14" fillId="38" borderId="6" applyNumberFormat="0" applyProtection="0">
      <alignment horizontal="left" vertical="center" indent="1"/>
    </xf>
    <xf numFmtId="4" fontId="5" fillId="39" borderId="1" applyNumberFormat="0" applyProtection="0">
      <alignment horizontal="right" vertical="center"/>
    </xf>
    <xf numFmtId="4" fontId="5" fillId="7" borderId="6" applyNumberFormat="0" applyProtection="0">
      <alignment horizontal="left" vertical="center" indent="1"/>
    </xf>
    <xf numFmtId="4" fontId="5" fillId="39" borderId="6" applyNumberFormat="0" applyProtection="0">
      <alignment horizontal="left" vertical="center" indent="1"/>
    </xf>
    <xf numFmtId="0" fontId="5" fillId="40" borderId="1" applyNumberFormat="0" applyProtection="0">
      <alignment horizontal="left" vertical="center" indent="1"/>
    </xf>
    <xf numFmtId="0" fontId="5" fillId="38" borderId="5" applyNumberFormat="0" applyProtection="0">
      <alignment horizontal="left" vertical="top" indent="1"/>
    </xf>
    <xf numFmtId="0" fontId="5" fillId="39" borderId="5" applyNumberFormat="0" applyProtection="0">
      <alignment horizontal="left" vertical="top" indent="1"/>
    </xf>
    <xf numFmtId="0" fontId="5" fillId="6" borderId="5" applyNumberFormat="0" applyProtection="0">
      <alignment horizontal="left" vertical="top" indent="1"/>
    </xf>
    <xf numFmtId="0" fontId="5" fillId="7" borderId="5" applyNumberFormat="0" applyProtection="0">
      <alignment horizontal="left" vertical="top" indent="1"/>
    </xf>
    <xf numFmtId="0" fontId="5" fillId="41" borderId="7" applyNumberFormat="0">
      <protection locked="0"/>
    </xf>
    <xf numFmtId="0" fontId="15" fillId="38" borderId="8" applyBorder="0"/>
    <xf numFmtId="4" fontId="16" fillId="42" borderId="5" applyNumberFormat="0" applyProtection="0">
      <alignment vertical="center"/>
    </xf>
    <xf numFmtId="4" fontId="12" fillId="43" borderId="2" applyNumberFormat="0" applyProtection="0">
      <alignment vertical="center"/>
    </xf>
    <xf numFmtId="4" fontId="16" fillId="40" borderId="5" applyNumberFormat="0" applyProtection="0">
      <alignment horizontal="left" vertical="center" indent="1"/>
    </xf>
    <xf numFmtId="0" fontId="16" fillId="42" borderId="5" applyNumberFormat="0" applyProtection="0">
      <alignment horizontal="left" vertical="top" indent="1"/>
    </xf>
    <xf numFmtId="4" fontId="12" fillId="44" borderId="1" applyNumberFormat="0" applyProtection="0">
      <alignment horizontal="right" vertical="center"/>
    </xf>
    <xf numFmtId="0" fontId="16" fillId="39" borderId="5" applyNumberFormat="0" applyProtection="0">
      <alignment horizontal="left" vertical="top" indent="1"/>
    </xf>
    <xf numFmtId="4" fontId="17" fillId="45" borderId="6" applyNumberFormat="0" applyProtection="0">
      <alignment horizontal="left" vertical="center" indent="1"/>
    </xf>
    <xf numFmtId="0" fontId="5" fillId="46" borderId="2"/>
    <xf numFmtId="4" fontId="18" fillId="41" borderId="1" applyNumberFormat="0" applyProtection="0">
      <alignment horizontal="right" vertical="center"/>
    </xf>
    <xf numFmtId="0" fontId="19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6" fillId="3" borderId="1" xfId="1" quotePrefix="1" applyNumberFormat="1" applyFont="1" applyFill="1">
      <alignment horizontal="left" vertical="center" indent="1"/>
    </xf>
    <xf numFmtId="0" fontId="1" fillId="0" borderId="0" xfId="0" applyFont="1"/>
    <xf numFmtId="3" fontId="0" fillId="0" borderId="0" xfId="0" applyNumberFormat="1"/>
    <xf numFmtId="0" fontId="6" fillId="3" borderId="1" xfId="2" quotePrefix="1" applyNumberFormat="1" applyFont="1" applyFill="1" applyAlignment="1">
      <alignment horizontal="center" wrapText="1"/>
    </xf>
    <xf numFmtId="0" fontId="5" fillId="7" borderId="1" xfId="6" quotePrefix="1" applyFont="1">
      <alignment horizontal="left" vertical="center" indent="1"/>
    </xf>
    <xf numFmtId="0" fontId="5" fillId="7" borderId="1" xfId="6" quotePrefix="1" applyNumberFormat="1" applyFont="1" applyAlignment="1">
      <alignment horizontal="left" vertical="center"/>
    </xf>
    <xf numFmtId="0" fontId="15" fillId="7" borderId="1" xfId="6" quotePrefix="1" applyFont="1">
      <alignment horizontal="left" vertical="center" indent="1"/>
    </xf>
    <xf numFmtId="0" fontId="5" fillId="7" borderId="1" xfId="6" quotePrefix="1" applyFont="1" applyAlignment="1">
      <alignment horizontal="left" vertical="center"/>
    </xf>
    <xf numFmtId="0" fontId="15" fillId="7" borderId="1" xfId="6" quotePrefix="1" applyFont="1" applyAlignment="1">
      <alignment horizontal="left" vertical="center"/>
    </xf>
    <xf numFmtId="3" fontId="7" fillId="48" borderId="1" xfId="4" applyNumberFormat="1" applyFont="1" applyFill="1">
      <alignment vertical="center"/>
    </xf>
    <xf numFmtId="0" fontId="15" fillId="47" borderId="1" xfId="6" quotePrefix="1" applyFont="1" applyFill="1" applyAlignment="1">
      <alignment horizontal="left" vertical="center"/>
    </xf>
    <xf numFmtId="0" fontId="15" fillId="47" borderId="1" xfId="6" quotePrefix="1" applyFont="1" applyFill="1" applyAlignment="1">
      <alignment horizontal="left" vertical="center" wrapText="1" indent="1"/>
    </xf>
    <xf numFmtId="0" fontId="15" fillId="48" borderId="1" xfId="6" quotePrefix="1" applyFont="1" applyFill="1" applyAlignment="1">
      <alignment horizontal="left" vertical="center"/>
    </xf>
    <xf numFmtId="0" fontId="15" fillId="48" borderId="1" xfId="6" quotePrefix="1" applyFont="1" applyFill="1" applyAlignment="1">
      <alignment horizontal="left" vertical="center" wrapText="1" indent="1"/>
    </xf>
    <xf numFmtId="0" fontId="6" fillId="49" borderId="1" xfId="3" quotePrefix="1" applyNumberFormat="1" applyFont="1" applyFill="1" applyAlignment="1">
      <alignment horizontal="left" vertical="center"/>
    </xf>
    <xf numFmtId="0" fontId="6" fillId="49" borderId="1" xfId="3" quotePrefix="1" applyFont="1" applyFill="1">
      <alignment horizontal="left" vertical="center" indent="1"/>
    </xf>
    <xf numFmtId="49" fontId="7" fillId="49" borderId="1" xfId="5" quotePrefix="1" applyNumberFormat="1" applyFont="1" applyFill="1" applyAlignment="1">
      <alignment horizontal="left" vertical="center"/>
    </xf>
    <xf numFmtId="0" fontId="7" fillId="49" borderId="1" xfId="5" quotePrefix="1" applyFont="1" applyFill="1">
      <alignment horizontal="left" vertical="center" indent="1"/>
    </xf>
    <xf numFmtId="3" fontId="6" fillId="50" borderId="1" xfId="4" applyNumberFormat="1" applyFont="1" applyFill="1">
      <alignment vertical="center"/>
    </xf>
    <xf numFmtId="3" fontId="6" fillId="48" borderId="1" xfId="4" applyNumberFormat="1" applyFont="1" applyFill="1">
      <alignment vertical="center"/>
    </xf>
    <xf numFmtId="3" fontId="7" fillId="50" borderId="1" xfId="4" applyNumberFormat="1" applyFont="1" applyFill="1">
      <alignment vertical="center"/>
    </xf>
    <xf numFmtId="3" fontId="7" fillId="0" borderId="1" xfId="7" applyNumberFormat="1" applyFont="1">
      <alignment horizontal="right" vertical="center"/>
    </xf>
    <xf numFmtId="3" fontId="7" fillId="3" borderId="1" xfId="4" applyNumberFormat="1" applyFont="1" applyFill="1">
      <alignment vertical="center"/>
    </xf>
    <xf numFmtId="3" fontId="7" fillId="50" borderId="3" xfId="4" applyNumberFormat="1" applyFont="1" applyFill="1" applyBorder="1">
      <alignment vertical="center"/>
    </xf>
    <xf numFmtId="3" fontId="6" fillId="48" borderId="9" xfId="4" applyNumberFormat="1" applyFont="1" applyFill="1" applyBorder="1">
      <alignment vertical="center"/>
    </xf>
    <xf numFmtId="3" fontId="7" fillId="50" borderId="9" xfId="4" applyNumberFormat="1" applyFont="1" applyFill="1" applyBorder="1">
      <alignment vertic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2" fillId="3" borderId="2" xfId="0" quotePrefix="1" applyFont="1" applyFill="1" applyBorder="1" applyAlignment="1">
      <alignment horizontal="center" wrapText="1"/>
    </xf>
    <xf numFmtId="49" fontId="15" fillId="48" borderId="1" xfId="6" quotePrefix="1" applyNumberFormat="1" applyFont="1" applyFill="1" applyAlignment="1">
      <alignment horizontal="left" vertical="center"/>
    </xf>
    <xf numFmtId="0" fontId="15" fillId="48" borderId="1" xfId="6" quotePrefix="1" applyFont="1" applyFill="1">
      <alignment horizontal="left" vertical="center" indent="1"/>
    </xf>
    <xf numFmtId="49" fontId="5" fillId="7" borderId="1" xfId="6" quotePrefix="1" applyNumberFormat="1" applyFont="1" applyAlignment="1">
      <alignment horizontal="left" vertical="center"/>
    </xf>
    <xf numFmtId="0" fontId="15" fillId="48" borderId="1" xfId="6" quotePrefix="1" applyFont="1" applyFill="1" applyAlignment="1">
      <alignment vertical="center"/>
    </xf>
    <xf numFmtId="0" fontId="5" fillId="7" borderId="4" xfId="6" quotePrefix="1" applyFont="1" applyBorder="1">
      <alignment horizontal="left" vertical="center" indent="1"/>
    </xf>
    <xf numFmtId="3" fontId="20" fillId="0" borderId="2" xfId="0" applyNumberFormat="1" applyFont="1" applyBorder="1"/>
    <xf numFmtId="0" fontId="20" fillId="0" borderId="2" xfId="0" applyFont="1" applyBorder="1"/>
    <xf numFmtId="0" fontId="4" fillId="0" borderId="0" xfId="0" applyFont="1" applyAlignment="1">
      <alignment horizontal="center"/>
    </xf>
  </cellXfs>
  <cellStyles count="66">
    <cellStyle name="Accent1 - 20%" xfId="8"/>
    <cellStyle name="Accent1 - 40%" xfId="9"/>
    <cellStyle name="Accent1 - 60%" xfId="10"/>
    <cellStyle name="Accent2 - 20%" xfId="11"/>
    <cellStyle name="Accent2 - 40%" xfId="12"/>
    <cellStyle name="Accent2 - 60%" xfId="13"/>
    <cellStyle name="Accent3 - 20%" xfId="14"/>
    <cellStyle name="Accent3 - 40%" xfId="15"/>
    <cellStyle name="Accent3 - 60%" xfId="16"/>
    <cellStyle name="Accent4 - 20%" xfId="17"/>
    <cellStyle name="Accent4 - 40%" xfId="18"/>
    <cellStyle name="Accent4 - 60%" xfId="19"/>
    <cellStyle name="Accent5 - 20%" xfId="20"/>
    <cellStyle name="Accent5 - 40%" xfId="21"/>
    <cellStyle name="Accent5 - 60%" xfId="22"/>
    <cellStyle name="Accent6 - 20%" xfId="23"/>
    <cellStyle name="Accent6 - 40%" xfId="24"/>
    <cellStyle name="Accent6 - 60%" xfId="25"/>
    <cellStyle name="Emphasis 1" xfId="26"/>
    <cellStyle name="Emphasis 2" xfId="27"/>
    <cellStyle name="Emphasis 3" xfId="28"/>
    <cellStyle name="Normal" xfId="0" builtinId="0"/>
    <cellStyle name="Normal 2" xfId="29"/>
    <cellStyle name="Normal 3" xfId="30"/>
    <cellStyle name="SAPBEXaggData" xfId="4"/>
    <cellStyle name="SAPBEXaggDataEmph" xfId="31"/>
    <cellStyle name="SAPBEXaggItem" xfId="32"/>
    <cellStyle name="SAPBEXaggItemX" xfId="33"/>
    <cellStyle name="SAPBEXchaText" xfId="1"/>
    <cellStyle name="SAPBEXexcBad7" xfId="34"/>
    <cellStyle name="SAPBEXexcBad8" xfId="35"/>
    <cellStyle name="SAPBEXexcBad9" xfId="36"/>
    <cellStyle name="SAPBEXexcCritical4" xfId="37"/>
    <cellStyle name="SAPBEXexcCritical5" xfId="38"/>
    <cellStyle name="SAPBEXexcCritical6" xfId="39"/>
    <cellStyle name="SAPBEXexcGood1" xfId="40"/>
    <cellStyle name="SAPBEXexcGood2" xfId="41"/>
    <cellStyle name="SAPBEXexcGood3" xfId="42"/>
    <cellStyle name="SAPBEXfilterDrill" xfId="43"/>
    <cellStyle name="SAPBEXfilterItem" xfId="44"/>
    <cellStyle name="SAPBEXfilterText" xfId="45"/>
    <cellStyle name="SAPBEXformats" xfId="46"/>
    <cellStyle name="SAPBEXheaderItem" xfId="47"/>
    <cellStyle name="SAPBEXheaderText" xfId="48"/>
    <cellStyle name="SAPBEXHLevel0" xfId="49"/>
    <cellStyle name="SAPBEXHLevel0X" xfId="50"/>
    <cellStyle name="SAPBEXHLevel1" xfId="3"/>
    <cellStyle name="SAPBEXHLevel1X" xfId="51"/>
    <cellStyle name="SAPBEXHLevel2" xfId="5"/>
    <cellStyle name="SAPBEXHLevel2X" xfId="52"/>
    <cellStyle name="SAPBEXHLevel3" xfId="6"/>
    <cellStyle name="SAPBEXHLevel3X" xfId="53"/>
    <cellStyle name="SAPBEXinputData" xfId="54"/>
    <cellStyle name="SAPBEXItemHeader" xfId="55"/>
    <cellStyle name="SAPBEXresData" xfId="56"/>
    <cellStyle name="SAPBEXresDataEmph" xfId="57"/>
    <cellStyle name="SAPBEXresItem" xfId="58"/>
    <cellStyle name="SAPBEXresItemX" xfId="59"/>
    <cellStyle name="SAPBEXstdData" xfId="7"/>
    <cellStyle name="SAPBEXstdDataEmph" xfId="60"/>
    <cellStyle name="SAPBEXstdItem" xfId="2"/>
    <cellStyle name="SAPBEXstdItemX" xfId="61"/>
    <cellStyle name="SAPBEXtitle" xfId="62"/>
    <cellStyle name="SAPBEXunassignedItem" xfId="63"/>
    <cellStyle name="SAPBEXundefined" xfId="64"/>
    <cellStyle name="Sheet Title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zoomScaleNormal="100" workbookViewId="0">
      <selection activeCell="I24" sqref="I24"/>
    </sheetView>
  </sheetViews>
  <sheetFormatPr defaultRowHeight="14.4" x14ac:dyDescent="0.3"/>
  <cols>
    <col min="1" max="1" width="10" customWidth="1"/>
    <col min="2" max="2" width="58.44140625" customWidth="1"/>
    <col min="3" max="7" width="13.33203125" customWidth="1"/>
    <col min="9" max="9" width="10.109375" bestFit="1" customWidth="1"/>
  </cols>
  <sheetData>
    <row r="1" spans="1:7" s="2" customFormat="1" ht="15.6" x14ac:dyDescent="0.3">
      <c r="A1" s="1"/>
      <c r="B1" s="1" t="s">
        <v>0</v>
      </c>
    </row>
    <row r="2" spans="1:7" s="2" customFormat="1" ht="12" customHeight="1" x14ac:dyDescent="0.3">
      <c r="A2" s="1"/>
      <c r="B2" s="1"/>
    </row>
    <row r="3" spans="1:7" ht="23.4" x14ac:dyDescent="0.45">
      <c r="A3" s="41" t="s">
        <v>1</v>
      </c>
      <c r="B3" s="41"/>
      <c r="C3" s="41"/>
      <c r="D3" s="41"/>
      <c r="E3" s="41"/>
      <c r="F3" s="41"/>
      <c r="G3" s="41"/>
    </row>
    <row r="4" spans="1:7" ht="13.5" customHeight="1" x14ac:dyDescent="0.45">
      <c r="A4" s="3"/>
      <c r="B4" s="3"/>
      <c r="C4" s="3"/>
      <c r="D4" s="3"/>
      <c r="E4" s="3"/>
      <c r="F4" s="3"/>
      <c r="G4" s="3"/>
    </row>
    <row r="5" spans="1:7" x14ac:dyDescent="0.3">
      <c r="A5" s="30"/>
      <c r="B5" s="30"/>
      <c r="C5" s="31"/>
      <c r="D5" s="31"/>
      <c r="E5" s="31"/>
      <c r="F5" s="31"/>
      <c r="G5" s="32" t="s">
        <v>28</v>
      </c>
    </row>
    <row r="6" spans="1:7" s="2" customFormat="1" ht="28.2" x14ac:dyDescent="0.3">
      <c r="A6" s="4">
        <v>2991</v>
      </c>
      <c r="B6" s="4" t="s">
        <v>2</v>
      </c>
      <c r="C6" s="33" t="s">
        <v>32</v>
      </c>
      <c r="D6" s="7" t="s">
        <v>33</v>
      </c>
      <c r="E6" s="7" t="s">
        <v>34</v>
      </c>
      <c r="F6" s="7" t="s">
        <v>27</v>
      </c>
      <c r="G6" s="7" t="s">
        <v>35</v>
      </c>
    </row>
    <row r="7" spans="1:7" s="2" customFormat="1" x14ac:dyDescent="0.3">
      <c r="A7" s="18">
        <v>80</v>
      </c>
      <c r="B7" s="19" t="s">
        <v>3</v>
      </c>
      <c r="C7" s="22"/>
      <c r="D7" s="22"/>
      <c r="E7" s="22"/>
      <c r="F7" s="22"/>
      <c r="G7" s="22"/>
    </row>
    <row r="8" spans="1:7" s="2" customFormat="1" x14ac:dyDescent="0.3">
      <c r="A8" s="18">
        <v>8008</v>
      </c>
      <c r="B8" s="19" t="s">
        <v>4</v>
      </c>
      <c r="C8" s="22"/>
      <c r="D8" s="22"/>
      <c r="E8" s="22"/>
      <c r="F8" s="22"/>
      <c r="G8" s="22"/>
    </row>
    <row r="9" spans="1:7" s="5" customFormat="1" x14ac:dyDescent="0.3">
      <c r="A9" s="20">
        <v>3801</v>
      </c>
      <c r="B9" s="21" t="s">
        <v>5</v>
      </c>
      <c r="C9" s="13">
        <f t="shared" ref="C9:D9" si="0">C10+C20+C53+C69</f>
        <v>19999408.789999999</v>
      </c>
      <c r="D9" s="13">
        <f t="shared" si="0"/>
        <v>21279719</v>
      </c>
      <c r="E9" s="13">
        <f>E10+E20+E53+E69</f>
        <v>21019950</v>
      </c>
      <c r="F9" s="13">
        <f t="shared" ref="F9:G9" si="1">F10+F20+F53+F69</f>
        <v>21019950</v>
      </c>
      <c r="G9" s="13">
        <f t="shared" si="1"/>
        <v>21019950</v>
      </c>
    </row>
    <row r="10" spans="1:7" x14ac:dyDescent="0.3">
      <c r="A10" s="34" t="s">
        <v>26</v>
      </c>
      <c r="B10" s="35" t="s">
        <v>6</v>
      </c>
      <c r="C10" s="23">
        <f t="shared" ref="C10:G10" si="2">C11</f>
        <v>2082774.74</v>
      </c>
      <c r="D10" s="23">
        <f t="shared" si="2"/>
        <v>2233819</v>
      </c>
      <c r="E10" s="23">
        <f t="shared" si="2"/>
        <v>2350176</v>
      </c>
      <c r="F10" s="23">
        <f t="shared" si="2"/>
        <v>2355387</v>
      </c>
      <c r="G10" s="23">
        <f t="shared" si="2"/>
        <v>2473877</v>
      </c>
    </row>
    <row r="11" spans="1:7" x14ac:dyDescent="0.3">
      <c r="A11" s="9">
        <v>150</v>
      </c>
      <c r="B11" s="8" t="s">
        <v>8</v>
      </c>
      <c r="C11" s="24">
        <f>C13</f>
        <v>2082774.74</v>
      </c>
      <c r="D11" s="24">
        <f>D13</f>
        <v>2233819</v>
      </c>
      <c r="E11" s="24">
        <f>E13</f>
        <v>2350176</v>
      </c>
      <c r="F11" s="24">
        <f>F13</f>
        <v>2355387</v>
      </c>
      <c r="G11" s="24">
        <f>G13</f>
        <v>2473877</v>
      </c>
    </row>
    <row r="12" spans="1:7" x14ac:dyDescent="0.3">
      <c r="A12" s="9">
        <v>1</v>
      </c>
      <c r="B12" s="10" t="s">
        <v>9</v>
      </c>
      <c r="C12" s="24">
        <f t="shared" ref="C12:D12" si="3">C13</f>
        <v>2082774.74</v>
      </c>
      <c r="D12" s="24">
        <f t="shared" si="3"/>
        <v>2233819</v>
      </c>
      <c r="E12" s="24">
        <f>E13</f>
        <v>2350176</v>
      </c>
      <c r="F12" s="24">
        <f t="shared" ref="F12" si="4">F13</f>
        <v>2355387</v>
      </c>
      <c r="G12" s="24">
        <f t="shared" ref="G12" si="5">G13</f>
        <v>2473877</v>
      </c>
    </row>
    <row r="13" spans="1:7" x14ac:dyDescent="0.3">
      <c r="A13" s="9">
        <v>11</v>
      </c>
      <c r="B13" s="8" t="s">
        <v>9</v>
      </c>
      <c r="C13" s="24">
        <f>C14+C18</f>
        <v>2082774.74</v>
      </c>
      <c r="D13" s="24">
        <f t="shared" ref="D13:G13" si="6">D14+D18</f>
        <v>2233819</v>
      </c>
      <c r="E13" s="24">
        <f t="shared" si="6"/>
        <v>2350176</v>
      </c>
      <c r="F13" s="24">
        <f t="shared" si="6"/>
        <v>2355387</v>
      </c>
      <c r="G13" s="24">
        <f t="shared" si="6"/>
        <v>2473877</v>
      </c>
    </row>
    <row r="14" spans="1:7" x14ac:dyDescent="0.3">
      <c r="A14" s="9">
        <v>3</v>
      </c>
      <c r="B14" s="8" t="s">
        <v>11</v>
      </c>
      <c r="C14" s="24">
        <f>+C15+C16</f>
        <v>2082774.74</v>
      </c>
      <c r="D14" s="24">
        <f>D15+D16</f>
        <v>2233819</v>
      </c>
      <c r="E14" s="24">
        <f>+E15+E16+E17</f>
        <v>2350176</v>
      </c>
      <c r="F14" s="24">
        <f t="shared" ref="F14:G14" si="7">+F15+F16+F17</f>
        <v>2355387</v>
      </c>
      <c r="G14" s="24">
        <f t="shared" si="7"/>
        <v>2473877</v>
      </c>
    </row>
    <row r="15" spans="1:7" x14ac:dyDescent="0.3">
      <c r="A15" s="9">
        <v>31</v>
      </c>
      <c r="B15" s="8" t="s">
        <v>13</v>
      </c>
      <c r="C15" s="25">
        <v>2016439.53</v>
      </c>
      <c r="D15" s="25">
        <v>2158698</v>
      </c>
      <c r="E15" s="25">
        <v>2284176</v>
      </c>
      <c r="F15" s="25">
        <v>2289387</v>
      </c>
      <c r="G15" s="25">
        <v>2404637</v>
      </c>
    </row>
    <row r="16" spans="1:7" x14ac:dyDescent="0.3">
      <c r="A16" s="9">
        <v>32</v>
      </c>
      <c r="B16" s="8" t="s">
        <v>15</v>
      </c>
      <c r="C16" s="25">
        <v>66335.210000000006</v>
      </c>
      <c r="D16" s="25">
        <v>75121</v>
      </c>
      <c r="E16" s="25">
        <v>65768</v>
      </c>
      <c r="F16" s="25">
        <v>65768</v>
      </c>
      <c r="G16" s="25">
        <v>69000</v>
      </c>
    </row>
    <row r="17" spans="1:7" x14ac:dyDescent="0.3">
      <c r="A17" s="9">
        <v>34</v>
      </c>
      <c r="B17" s="8" t="s">
        <v>20</v>
      </c>
      <c r="C17" s="25"/>
      <c r="D17" s="25"/>
      <c r="E17" s="25">
        <v>232</v>
      </c>
      <c r="F17" s="25">
        <v>232</v>
      </c>
      <c r="G17" s="25">
        <v>240</v>
      </c>
    </row>
    <row r="18" spans="1:7" x14ac:dyDescent="0.3">
      <c r="A18" s="36">
        <v>4</v>
      </c>
      <c r="B18" s="8" t="s">
        <v>16</v>
      </c>
      <c r="C18" s="24">
        <f>+C19</f>
        <v>0</v>
      </c>
      <c r="D18" s="24">
        <f>+D19</f>
        <v>0</v>
      </c>
      <c r="E18" s="24"/>
      <c r="F18" s="24"/>
      <c r="G18" s="24"/>
    </row>
    <row r="19" spans="1:7" x14ac:dyDescent="0.3">
      <c r="A19" s="36">
        <v>42</v>
      </c>
      <c r="B19" s="8" t="s">
        <v>17</v>
      </c>
      <c r="C19" s="25"/>
      <c r="D19" s="25"/>
      <c r="E19" s="25"/>
      <c r="F19" s="25"/>
      <c r="G19" s="25"/>
    </row>
    <row r="20" spans="1:7" x14ac:dyDescent="0.3">
      <c r="A20" s="37" t="s">
        <v>29</v>
      </c>
      <c r="B20" s="35" t="s">
        <v>36</v>
      </c>
      <c r="C20" s="23">
        <f t="shared" ref="C20:D20" si="8">C22+C43</f>
        <v>17718205.199999999</v>
      </c>
      <c r="D20" s="23">
        <f t="shared" si="8"/>
        <v>18691967</v>
      </c>
      <c r="E20" s="23">
        <f>E22+E43</f>
        <v>18392080</v>
      </c>
      <c r="F20" s="23">
        <f t="shared" ref="F20:G20" si="9">F22+F43</f>
        <v>18664563</v>
      </c>
      <c r="G20" s="23">
        <f t="shared" si="9"/>
        <v>18546073</v>
      </c>
    </row>
    <row r="21" spans="1:7" x14ac:dyDescent="0.3">
      <c r="A21" s="11" t="s">
        <v>7</v>
      </c>
      <c r="B21" s="8" t="s">
        <v>8</v>
      </c>
      <c r="C21" s="24">
        <f>C22+C43</f>
        <v>17718205.199999999</v>
      </c>
      <c r="D21" s="24">
        <f>D22+D43</f>
        <v>18691967</v>
      </c>
      <c r="E21" s="24">
        <f>E22+E43</f>
        <v>18392080</v>
      </c>
      <c r="F21" s="24">
        <f t="shared" ref="F21:G21" si="10">F22+F43</f>
        <v>18664563</v>
      </c>
      <c r="G21" s="24">
        <f t="shared" si="10"/>
        <v>18546073</v>
      </c>
    </row>
    <row r="22" spans="1:7" x14ac:dyDescent="0.3">
      <c r="A22" s="12">
        <v>5</v>
      </c>
      <c r="B22" s="10" t="s">
        <v>37</v>
      </c>
      <c r="C22" s="22">
        <f t="shared" ref="C22:D22" si="11">C23+C35</f>
        <v>155001</v>
      </c>
      <c r="D22" s="22">
        <f t="shared" si="11"/>
        <v>386100</v>
      </c>
      <c r="E22" s="22">
        <f>E23+E35</f>
        <v>312895</v>
      </c>
      <c r="F22" s="22">
        <f t="shared" ref="F22:G22" si="12">F23+F35</f>
        <v>302695</v>
      </c>
      <c r="G22" s="22">
        <f t="shared" si="12"/>
        <v>305695</v>
      </c>
    </row>
    <row r="23" spans="1:7" x14ac:dyDescent="0.3">
      <c r="A23" s="12">
        <v>50</v>
      </c>
      <c r="B23" s="10" t="s">
        <v>38</v>
      </c>
      <c r="C23" s="24">
        <f t="shared" ref="C23:D23" si="13">C24+C29</f>
        <v>76270</v>
      </c>
      <c r="D23" s="24">
        <f t="shared" si="13"/>
        <v>90700</v>
      </c>
      <c r="E23" s="24">
        <f>E24+E29</f>
        <v>36095</v>
      </c>
      <c r="F23" s="24">
        <f t="shared" ref="F23:G23" si="14">F24+F29</f>
        <v>34195</v>
      </c>
      <c r="G23" s="24">
        <f t="shared" si="14"/>
        <v>34395</v>
      </c>
    </row>
    <row r="24" spans="1:7" x14ac:dyDescent="0.3">
      <c r="A24" s="12">
        <v>5011</v>
      </c>
      <c r="B24" s="10" t="s">
        <v>39</v>
      </c>
      <c r="C24" s="22">
        <f>+C25+C26</f>
        <v>69062</v>
      </c>
      <c r="D24" s="22">
        <f>+D25+D26</f>
        <v>72100</v>
      </c>
      <c r="E24" s="22">
        <f>+E25+E26</f>
        <v>18195</v>
      </c>
      <c r="F24" s="22">
        <f t="shared" ref="F24:G24" si="15">+F25+F26</f>
        <v>18195</v>
      </c>
      <c r="G24" s="22">
        <f t="shared" si="15"/>
        <v>18195</v>
      </c>
    </row>
    <row r="25" spans="1:7" x14ac:dyDescent="0.3">
      <c r="A25" s="11" t="s">
        <v>12</v>
      </c>
      <c r="B25" s="8" t="s">
        <v>13</v>
      </c>
      <c r="C25" s="25"/>
      <c r="D25" s="26"/>
      <c r="E25" s="26"/>
      <c r="F25" s="26"/>
      <c r="G25" s="25"/>
    </row>
    <row r="26" spans="1:7" x14ac:dyDescent="0.3">
      <c r="A26" s="11" t="s">
        <v>14</v>
      </c>
      <c r="B26" s="8" t="s">
        <v>15</v>
      </c>
      <c r="C26" s="25">
        <v>69062</v>
      </c>
      <c r="D26" s="25">
        <v>72100</v>
      </c>
      <c r="E26" s="25">
        <v>18195</v>
      </c>
      <c r="F26" s="25">
        <v>18195</v>
      </c>
      <c r="G26" s="25">
        <v>18195</v>
      </c>
    </row>
    <row r="27" spans="1:7" x14ac:dyDescent="0.3">
      <c r="A27" s="11">
        <v>4</v>
      </c>
      <c r="B27" s="8" t="s">
        <v>16</v>
      </c>
      <c r="C27" s="24">
        <f>+C28</f>
        <v>0</v>
      </c>
      <c r="D27" s="24">
        <f>+D28</f>
        <v>0</v>
      </c>
      <c r="E27" s="24">
        <f>+E28</f>
        <v>0</v>
      </c>
      <c r="F27" s="24">
        <f t="shared" ref="F27:G27" si="16">+F28</f>
        <v>0</v>
      </c>
      <c r="G27" s="24">
        <f t="shared" si="16"/>
        <v>0</v>
      </c>
    </row>
    <row r="28" spans="1:7" x14ac:dyDescent="0.3">
      <c r="A28" s="11">
        <v>42</v>
      </c>
      <c r="B28" s="8" t="s">
        <v>17</v>
      </c>
      <c r="C28" s="25"/>
      <c r="D28" s="25"/>
      <c r="E28" s="25"/>
      <c r="F28" s="25"/>
      <c r="G28" s="25"/>
    </row>
    <row r="29" spans="1:7" x14ac:dyDescent="0.3">
      <c r="A29" s="12">
        <v>5012</v>
      </c>
      <c r="B29" s="10" t="s">
        <v>40</v>
      </c>
      <c r="C29" s="22">
        <f>C30+C33</f>
        <v>7208</v>
      </c>
      <c r="D29" s="22">
        <f t="shared" ref="D29:G29" si="17">D30+D33</f>
        <v>18600</v>
      </c>
      <c r="E29" s="22">
        <f t="shared" si="17"/>
        <v>17900</v>
      </c>
      <c r="F29" s="22">
        <f t="shared" si="17"/>
        <v>16000</v>
      </c>
      <c r="G29" s="22">
        <f t="shared" si="17"/>
        <v>16200</v>
      </c>
    </row>
    <row r="30" spans="1:7" x14ac:dyDescent="0.3">
      <c r="A30" s="11" t="s">
        <v>10</v>
      </c>
      <c r="B30" s="8" t="s">
        <v>11</v>
      </c>
      <c r="C30" s="24">
        <f>+C31+C32</f>
        <v>7208</v>
      </c>
      <c r="D30" s="24">
        <f t="shared" ref="D30:G30" si="18">+D31+D32</f>
        <v>18600</v>
      </c>
      <c r="E30" s="24">
        <f t="shared" si="18"/>
        <v>17900</v>
      </c>
      <c r="F30" s="24">
        <f t="shared" si="18"/>
        <v>16000</v>
      </c>
      <c r="G30" s="24">
        <f t="shared" si="18"/>
        <v>16200</v>
      </c>
    </row>
    <row r="31" spans="1:7" x14ac:dyDescent="0.3">
      <c r="A31" s="11" t="s">
        <v>12</v>
      </c>
      <c r="B31" s="8" t="s">
        <v>13</v>
      </c>
      <c r="C31" s="25"/>
      <c r="D31" s="25"/>
      <c r="E31" s="25"/>
      <c r="F31" s="25"/>
      <c r="G31" s="25"/>
    </row>
    <row r="32" spans="1:7" x14ac:dyDescent="0.3">
      <c r="A32" s="11" t="s">
        <v>14</v>
      </c>
      <c r="B32" s="8" t="s">
        <v>15</v>
      </c>
      <c r="C32" s="25">
        <v>7208</v>
      </c>
      <c r="D32" s="25">
        <v>18600</v>
      </c>
      <c r="E32" s="25">
        <v>17900</v>
      </c>
      <c r="F32" s="25">
        <v>16000</v>
      </c>
      <c r="G32" s="25">
        <v>16200</v>
      </c>
    </row>
    <row r="33" spans="1:7" x14ac:dyDescent="0.3">
      <c r="A33" s="11">
        <v>4</v>
      </c>
      <c r="B33" s="8" t="s">
        <v>16</v>
      </c>
      <c r="C33" s="24">
        <f>+C34</f>
        <v>0</v>
      </c>
      <c r="D33" s="24">
        <f t="shared" ref="D33:G33" si="19">+D34</f>
        <v>0</v>
      </c>
      <c r="E33" s="24">
        <f t="shared" si="19"/>
        <v>0</v>
      </c>
      <c r="F33" s="24">
        <f t="shared" si="19"/>
        <v>0</v>
      </c>
      <c r="G33" s="24">
        <f t="shared" si="19"/>
        <v>0</v>
      </c>
    </row>
    <row r="34" spans="1:7" x14ac:dyDescent="0.3">
      <c r="A34" s="11">
        <v>42</v>
      </c>
      <c r="B34" s="8" t="s">
        <v>17</v>
      </c>
      <c r="C34" s="25"/>
      <c r="D34" s="25"/>
      <c r="E34" s="25"/>
      <c r="F34" s="25"/>
      <c r="G34" s="25"/>
    </row>
    <row r="35" spans="1:7" x14ac:dyDescent="0.3">
      <c r="A35" s="12">
        <v>565</v>
      </c>
      <c r="B35" s="10" t="s">
        <v>41</v>
      </c>
      <c r="C35" s="22">
        <f>C36+C41</f>
        <v>78731</v>
      </c>
      <c r="D35" s="22">
        <f>D36+D41</f>
        <v>295400</v>
      </c>
      <c r="E35" s="22">
        <f>E36+E41</f>
        <v>276800</v>
      </c>
      <c r="F35" s="22">
        <f t="shared" ref="F35:G35" si="20">F36+F41</f>
        <v>268500</v>
      </c>
      <c r="G35" s="22">
        <f t="shared" si="20"/>
        <v>271300</v>
      </c>
    </row>
    <row r="36" spans="1:7" x14ac:dyDescent="0.3">
      <c r="A36" s="11" t="s">
        <v>10</v>
      </c>
      <c r="B36" s="8" t="s">
        <v>11</v>
      </c>
      <c r="C36" s="24">
        <f t="shared" ref="C36:D36" si="21">C40+C39+C38+C37</f>
        <v>51767</v>
      </c>
      <c r="D36" s="24">
        <f t="shared" si="21"/>
        <v>240400</v>
      </c>
      <c r="E36" s="24">
        <f>E40+E39+E38+E37</f>
        <v>259850</v>
      </c>
      <c r="F36" s="24">
        <f t="shared" ref="F36:G36" si="22">F40+F39+F38+F37</f>
        <v>253500</v>
      </c>
      <c r="G36" s="24">
        <f t="shared" si="22"/>
        <v>256300</v>
      </c>
    </row>
    <row r="37" spans="1:7" x14ac:dyDescent="0.3">
      <c r="A37" s="11" t="s">
        <v>12</v>
      </c>
      <c r="B37" s="8" t="s">
        <v>13</v>
      </c>
      <c r="C37" s="26"/>
      <c r="D37" s="26"/>
      <c r="E37" s="26">
        <v>15600</v>
      </c>
      <c r="F37" s="26"/>
      <c r="G37" s="26"/>
    </row>
    <row r="38" spans="1:7" x14ac:dyDescent="0.3">
      <c r="A38" s="11" t="s">
        <v>14</v>
      </c>
      <c r="B38" s="8" t="s">
        <v>15</v>
      </c>
      <c r="C38" s="26">
        <v>51767</v>
      </c>
      <c r="D38" s="26">
        <v>240400</v>
      </c>
      <c r="E38" s="26">
        <v>244250</v>
      </c>
      <c r="F38" s="26">
        <v>253500</v>
      </c>
      <c r="G38" s="26">
        <v>256300</v>
      </c>
    </row>
    <row r="39" spans="1:7" x14ac:dyDescent="0.3">
      <c r="A39" s="11" t="s">
        <v>19</v>
      </c>
      <c r="B39" s="8" t="s">
        <v>20</v>
      </c>
      <c r="C39" s="26"/>
      <c r="D39" s="26"/>
      <c r="E39" s="26"/>
      <c r="F39" s="26"/>
      <c r="G39" s="26"/>
    </row>
    <row r="40" spans="1:7" x14ac:dyDescent="0.3">
      <c r="A40" s="11">
        <v>38</v>
      </c>
      <c r="B40" s="8" t="s">
        <v>21</v>
      </c>
      <c r="C40" s="26"/>
      <c r="D40" s="26"/>
      <c r="E40" s="26"/>
      <c r="F40" s="26"/>
      <c r="G40" s="26"/>
    </row>
    <row r="41" spans="1:7" x14ac:dyDescent="0.3">
      <c r="A41" s="11" t="s">
        <v>22</v>
      </c>
      <c r="B41" s="8" t="s">
        <v>16</v>
      </c>
      <c r="C41" s="24">
        <f t="shared" ref="C41:D41" si="23">C42</f>
        <v>26964</v>
      </c>
      <c r="D41" s="24">
        <f t="shared" si="23"/>
        <v>55000</v>
      </c>
      <c r="E41" s="24">
        <f>E42</f>
        <v>16950</v>
      </c>
      <c r="F41" s="24">
        <f t="shared" ref="F41:G41" si="24">F42</f>
        <v>15000</v>
      </c>
      <c r="G41" s="24">
        <f t="shared" si="24"/>
        <v>15000</v>
      </c>
    </row>
    <row r="42" spans="1:7" x14ac:dyDescent="0.3">
      <c r="A42" s="11" t="s">
        <v>23</v>
      </c>
      <c r="B42" s="8" t="s">
        <v>17</v>
      </c>
      <c r="C42" s="26">
        <v>26964</v>
      </c>
      <c r="D42" s="26">
        <v>55000</v>
      </c>
      <c r="E42" s="26">
        <v>16950</v>
      </c>
      <c r="F42" s="26">
        <v>15000</v>
      </c>
      <c r="G42" s="26">
        <v>15000</v>
      </c>
    </row>
    <row r="43" spans="1:7" x14ac:dyDescent="0.3">
      <c r="A43" s="12" t="s">
        <v>12</v>
      </c>
      <c r="B43" s="10" t="s">
        <v>18</v>
      </c>
      <c r="C43" s="22">
        <f t="shared" ref="C43:G43" si="25">C44+C49+C51</f>
        <v>17563204.199999999</v>
      </c>
      <c r="D43" s="22">
        <f t="shared" si="25"/>
        <v>18305867</v>
      </c>
      <c r="E43" s="22">
        <f t="shared" si="25"/>
        <v>18079185</v>
      </c>
      <c r="F43" s="22">
        <f t="shared" si="25"/>
        <v>18361868</v>
      </c>
      <c r="G43" s="22">
        <f t="shared" si="25"/>
        <v>18240378</v>
      </c>
    </row>
    <row r="44" spans="1:7" x14ac:dyDescent="0.3">
      <c r="A44" s="11" t="s">
        <v>10</v>
      </c>
      <c r="B44" s="8" t="s">
        <v>11</v>
      </c>
      <c r="C44" s="24">
        <f>+C45+C46+C47+C48</f>
        <v>14168832.199999999</v>
      </c>
      <c r="D44" s="24">
        <f t="shared" ref="D44:G44" si="26">+D45+D46+D47+D48</f>
        <v>14293367</v>
      </c>
      <c r="E44" s="24">
        <f t="shared" si="26"/>
        <v>14028685</v>
      </c>
      <c r="F44" s="24">
        <f t="shared" si="26"/>
        <v>14311868</v>
      </c>
      <c r="G44" s="24">
        <f t="shared" si="26"/>
        <v>14190378</v>
      </c>
    </row>
    <row r="45" spans="1:7" x14ac:dyDescent="0.3">
      <c r="A45" s="11" t="s">
        <v>12</v>
      </c>
      <c r="B45" s="8" t="s">
        <v>13</v>
      </c>
      <c r="C45" s="25">
        <v>3982599</v>
      </c>
      <c r="D45" s="25">
        <v>3561975</v>
      </c>
      <c r="E45" s="25">
        <v>3966148</v>
      </c>
      <c r="F45" s="25">
        <v>4087951</v>
      </c>
      <c r="G45" s="25">
        <v>3972701</v>
      </c>
    </row>
    <row r="46" spans="1:7" x14ac:dyDescent="0.3">
      <c r="A46" s="11" t="s">
        <v>14</v>
      </c>
      <c r="B46" s="8" t="s">
        <v>15</v>
      </c>
      <c r="C46" s="25">
        <v>10122927</v>
      </c>
      <c r="D46" s="25">
        <v>10680987</v>
      </c>
      <c r="E46" s="25">
        <v>9994264</v>
      </c>
      <c r="F46" s="25">
        <v>10155644</v>
      </c>
      <c r="G46" s="25">
        <v>10149412</v>
      </c>
    </row>
    <row r="47" spans="1:7" x14ac:dyDescent="0.3">
      <c r="A47" s="11" t="s">
        <v>19</v>
      </c>
      <c r="B47" s="8" t="s">
        <v>20</v>
      </c>
      <c r="C47" s="25">
        <v>61323.79</v>
      </c>
      <c r="D47" s="25">
        <v>48539</v>
      </c>
      <c r="E47" s="25">
        <v>66407</v>
      </c>
      <c r="F47" s="25">
        <v>66407</v>
      </c>
      <c r="G47" s="25">
        <v>66399</v>
      </c>
    </row>
    <row r="48" spans="1:7" x14ac:dyDescent="0.3">
      <c r="A48" s="11">
        <v>38</v>
      </c>
      <c r="B48" s="8" t="s">
        <v>21</v>
      </c>
      <c r="C48" s="25">
        <v>1982.41</v>
      </c>
      <c r="D48" s="25">
        <v>1866</v>
      </c>
      <c r="E48" s="25">
        <v>1866</v>
      </c>
      <c r="F48" s="25">
        <v>1866</v>
      </c>
      <c r="G48" s="25">
        <v>1866</v>
      </c>
    </row>
    <row r="49" spans="1:9" x14ac:dyDescent="0.3">
      <c r="A49" s="11" t="s">
        <v>22</v>
      </c>
      <c r="B49" s="8" t="s">
        <v>16</v>
      </c>
      <c r="C49" s="24">
        <f>+C50</f>
        <v>144372</v>
      </c>
      <c r="D49" s="24">
        <f>+D50</f>
        <v>12500</v>
      </c>
      <c r="E49" s="24">
        <f>E50</f>
        <v>50500</v>
      </c>
      <c r="F49" s="24">
        <f t="shared" ref="F49:G49" si="27">F50</f>
        <v>50000</v>
      </c>
      <c r="G49" s="24">
        <f t="shared" si="27"/>
        <v>50000</v>
      </c>
    </row>
    <row r="50" spans="1:9" x14ac:dyDescent="0.3">
      <c r="A50" s="11" t="s">
        <v>23</v>
      </c>
      <c r="B50" s="8" t="s">
        <v>17</v>
      </c>
      <c r="C50" s="25">
        <v>144372</v>
      </c>
      <c r="D50" s="25">
        <v>12500</v>
      </c>
      <c r="E50" s="25">
        <v>50500</v>
      </c>
      <c r="F50" s="25">
        <v>50000</v>
      </c>
      <c r="G50" s="25">
        <v>50000</v>
      </c>
    </row>
    <row r="51" spans="1:9" x14ac:dyDescent="0.3">
      <c r="A51" s="11">
        <v>5</v>
      </c>
      <c r="B51" s="8" t="s">
        <v>24</v>
      </c>
      <c r="C51" s="24">
        <f>+C52</f>
        <v>3250000</v>
      </c>
      <c r="D51" s="24">
        <f>+D52</f>
        <v>4000000</v>
      </c>
      <c r="E51" s="24">
        <f>+E52</f>
        <v>4000000</v>
      </c>
      <c r="F51" s="24">
        <f t="shared" ref="F51:G51" si="28">+F52</f>
        <v>4000000</v>
      </c>
      <c r="G51" s="24">
        <f t="shared" si="28"/>
        <v>4000000</v>
      </c>
    </row>
    <row r="52" spans="1:9" x14ac:dyDescent="0.3">
      <c r="A52" s="11">
        <v>54</v>
      </c>
      <c r="B52" s="8" t="s">
        <v>25</v>
      </c>
      <c r="C52" s="25">
        <v>3250000</v>
      </c>
      <c r="D52" s="25">
        <v>4000000</v>
      </c>
      <c r="E52" s="25">
        <v>4000000</v>
      </c>
      <c r="F52" s="25">
        <v>4000000</v>
      </c>
      <c r="G52" s="25">
        <v>4000000</v>
      </c>
    </row>
    <row r="53" spans="1:9" ht="20.399999999999999" x14ac:dyDescent="0.3">
      <c r="A53" s="16" t="s">
        <v>31</v>
      </c>
      <c r="B53" s="17" t="s">
        <v>42</v>
      </c>
      <c r="C53" s="23">
        <f t="shared" ref="C53:D53" si="29">C55+C63</f>
        <v>135977</v>
      </c>
      <c r="D53" s="23">
        <f t="shared" si="29"/>
        <v>260223</v>
      </c>
      <c r="E53" s="23">
        <f>E55+E63</f>
        <v>246484</v>
      </c>
      <c r="F53" s="23">
        <f t="shared" ref="F53:G53" si="30">F55+F63</f>
        <v>0</v>
      </c>
      <c r="G53" s="23">
        <f t="shared" si="30"/>
        <v>0</v>
      </c>
    </row>
    <row r="54" spans="1:9" x14ac:dyDescent="0.3">
      <c r="A54" s="11" t="s">
        <v>7</v>
      </c>
      <c r="B54" s="8" t="s">
        <v>8</v>
      </c>
      <c r="C54" s="24">
        <f>C56+C60</f>
        <v>84064</v>
      </c>
      <c r="D54" s="24">
        <f>D56+D60</f>
        <v>149039</v>
      </c>
      <c r="E54" s="24">
        <f>E56+E60</f>
        <v>127994</v>
      </c>
      <c r="F54" s="24">
        <f>F56+F60</f>
        <v>0</v>
      </c>
      <c r="G54" s="24">
        <f>G56+G60</f>
        <v>0</v>
      </c>
      <c r="I54" s="6"/>
    </row>
    <row r="55" spans="1:9" x14ac:dyDescent="0.3">
      <c r="A55" s="12">
        <v>563</v>
      </c>
      <c r="B55" s="10" t="s">
        <v>43</v>
      </c>
      <c r="C55" s="22">
        <f>+C56+C60</f>
        <v>84064</v>
      </c>
      <c r="D55" s="22">
        <f>D56</f>
        <v>149039</v>
      </c>
      <c r="E55" s="22">
        <f t="shared" ref="E55:G55" si="31">E56</f>
        <v>127994</v>
      </c>
      <c r="F55" s="22">
        <f t="shared" si="31"/>
        <v>0</v>
      </c>
      <c r="G55" s="22">
        <f t="shared" si="31"/>
        <v>0</v>
      </c>
    </row>
    <row r="56" spans="1:9" x14ac:dyDescent="0.3">
      <c r="A56" s="11" t="s">
        <v>10</v>
      </c>
      <c r="B56" s="8" t="s">
        <v>11</v>
      </c>
      <c r="C56" s="24">
        <f>+C58+C59</f>
        <v>84064</v>
      </c>
      <c r="D56" s="24">
        <f>D58+D59</f>
        <v>149039</v>
      </c>
      <c r="E56" s="24">
        <f>E58+E57+E59</f>
        <v>127994</v>
      </c>
      <c r="F56" s="24">
        <f>F58+F59</f>
        <v>0</v>
      </c>
      <c r="G56" s="24">
        <f>G58+G59</f>
        <v>0</v>
      </c>
    </row>
    <row r="57" spans="1:9" x14ac:dyDescent="0.3">
      <c r="A57" s="11">
        <v>31</v>
      </c>
      <c r="B57" s="8" t="s">
        <v>44</v>
      </c>
      <c r="C57" s="26"/>
      <c r="D57" s="26"/>
      <c r="E57" s="26">
        <v>91424</v>
      </c>
      <c r="F57" s="26"/>
      <c r="G57" s="26"/>
    </row>
    <row r="58" spans="1:9" x14ac:dyDescent="0.3">
      <c r="A58" s="11" t="s">
        <v>14</v>
      </c>
      <c r="B58" s="8" t="s">
        <v>15</v>
      </c>
      <c r="C58" s="25">
        <v>84064</v>
      </c>
      <c r="D58" s="25">
        <v>149039</v>
      </c>
      <c r="E58" s="25">
        <v>36570</v>
      </c>
      <c r="F58" s="25"/>
      <c r="G58" s="25"/>
    </row>
    <row r="59" spans="1:9" x14ac:dyDescent="0.3">
      <c r="A59" s="11" t="s">
        <v>19</v>
      </c>
      <c r="B59" s="8" t="s">
        <v>20</v>
      </c>
      <c r="C59" s="25"/>
      <c r="D59" s="25"/>
      <c r="E59" s="25"/>
      <c r="F59" s="25"/>
      <c r="G59" s="25"/>
    </row>
    <row r="60" spans="1:9" x14ac:dyDescent="0.3">
      <c r="A60" s="11" t="s">
        <v>22</v>
      </c>
      <c r="B60" s="8" t="s">
        <v>16</v>
      </c>
      <c r="C60" s="24">
        <f>+C61</f>
        <v>0</v>
      </c>
      <c r="D60" s="24">
        <f t="shared" ref="D60:G60" si="32">+D61</f>
        <v>0</v>
      </c>
      <c r="E60" s="24">
        <f t="shared" si="32"/>
        <v>0</v>
      </c>
      <c r="F60" s="24">
        <f t="shared" si="32"/>
        <v>0</v>
      </c>
      <c r="G60" s="24">
        <f t="shared" si="32"/>
        <v>0</v>
      </c>
    </row>
    <row r="61" spans="1:9" x14ac:dyDescent="0.3">
      <c r="A61" s="11" t="s">
        <v>23</v>
      </c>
      <c r="B61" s="8" t="s">
        <v>17</v>
      </c>
      <c r="C61" s="25"/>
      <c r="D61" s="25"/>
      <c r="E61" s="25"/>
      <c r="F61" s="25"/>
      <c r="G61" s="25"/>
    </row>
    <row r="62" spans="1:9" x14ac:dyDescent="0.3">
      <c r="A62" s="11" t="s">
        <v>7</v>
      </c>
      <c r="B62" s="8" t="s">
        <v>8</v>
      </c>
      <c r="C62" s="24">
        <f t="shared" ref="C62:G62" si="33">C63</f>
        <v>51913</v>
      </c>
      <c r="D62" s="24">
        <f>D63</f>
        <v>111184</v>
      </c>
      <c r="E62" s="24">
        <f t="shared" si="33"/>
        <v>118490</v>
      </c>
      <c r="F62" s="24">
        <f t="shared" si="33"/>
        <v>0</v>
      </c>
      <c r="G62" s="24">
        <f t="shared" si="33"/>
        <v>0</v>
      </c>
    </row>
    <row r="63" spans="1:9" x14ac:dyDescent="0.3">
      <c r="A63" s="12">
        <v>581</v>
      </c>
      <c r="B63" s="10" t="s">
        <v>30</v>
      </c>
      <c r="C63" s="22">
        <f t="shared" ref="C63:G63" si="34">C64+C67</f>
        <v>51913</v>
      </c>
      <c r="D63" s="22">
        <f t="shared" si="34"/>
        <v>111184</v>
      </c>
      <c r="E63" s="22">
        <f t="shared" si="34"/>
        <v>118490</v>
      </c>
      <c r="F63" s="22">
        <f t="shared" si="34"/>
        <v>0</v>
      </c>
      <c r="G63" s="22">
        <f t="shared" si="34"/>
        <v>0</v>
      </c>
    </row>
    <row r="64" spans="1:9" x14ac:dyDescent="0.3">
      <c r="A64" s="11" t="s">
        <v>10</v>
      </c>
      <c r="B64" s="8" t="s">
        <v>11</v>
      </c>
      <c r="C64" s="27">
        <f>+C65+C66</f>
        <v>6495</v>
      </c>
      <c r="D64" s="27">
        <f>D65+D66</f>
        <v>111184</v>
      </c>
      <c r="E64" s="27">
        <f>+E65+E66</f>
        <v>113790</v>
      </c>
      <c r="F64" s="27">
        <f>+F65+F66</f>
        <v>0</v>
      </c>
      <c r="G64" s="27">
        <f>+G65+G66</f>
        <v>0</v>
      </c>
    </row>
    <row r="65" spans="1:7" x14ac:dyDescent="0.3">
      <c r="A65" s="11" t="s">
        <v>12</v>
      </c>
      <c r="B65" s="38" t="s">
        <v>13</v>
      </c>
      <c r="C65" s="39"/>
      <c r="D65" s="25"/>
      <c r="E65" s="40"/>
      <c r="F65" s="40"/>
      <c r="G65" s="40"/>
    </row>
    <row r="66" spans="1:7" x14ac:dyDescent="0.3">
      <c r="A66" s="11" t="s">
        <v>14</v>
      </c>
      <c r="B66" s="38" t="s">
        <v>15</v>
      </c>
      <c r="C66" s="39">
        <v>6495</v>
      </c>
      <c r="D66" s="39">
        <v>111184</v>
      </c>
      <c r="E66" s="39">
        <v>113790</v>
      </c>
      <c r="F66" s="39"/>
      <c r="G66" s="39"/>
    </row>
    <row r="67" spans="1:7" x14ac:dyDescent="0.3">
      <c r="A67" s="11" t="s">
        <v>22</v>
      </c>
      <c r="B67" s="8" t="s">
        <v>16</v>
      </c>
      <c r="C67" s="27">
        <f>+C68</f>
        <v>45418</v>
      </c>
      <c r="D67" s="27">
        <f>D68</f>
        <v>0</v>
      </c>
      <c r="E67" s="27">
        <f t="shared" ref="E67:G67" si="35">E68</f>
        <v>4700</v>
      </c>
      <c r="F67" s="27">
        <f t="shared" si="35"/>
        <v>0</v>
      </c>
      <c r="G67" s="27">
        <f t="shared" si="35"/>
        <v>0</v>
      </c>
    </row>
    <row r="68" spans="1:7" x14ac:dyDescent="0.3">
      <c r="A68" s="11" t="s">
        <v>23</v>
      </c>
      <c r="B68" s="38" t="s">
        <v>17</v>
      </c>
      <c r="C68" s="39">
        <v>45418</v>
      </c>
      <c r="D68" s="39"/>
      <c r="E68" s="39">
        <v>4700</v>
      </c>
      <c r="F68" s="39"/>
      <c r="G68" s="39"/>
    </row>
    <row r="69" spans="1:7" ht="20.399999999999999" x14ac:dyDescent="0.3">
      <c r="A69" s="14" t="s">
        <v>46</v>
      </c>
      <c r="B69" s="15" t="s">
        <v>45</v>
      </c>
      <c r="C69" s="28">
        <f t="shared" ref="C69:D69" si="36">C71</f>
        <v>62451.85</v>
      </c>
      <c r="D69" s="28">
        <f t="shared" si="36"/>
        <v>93710</v>
      </c>
      <c r="E69" s="28">
        <f>E71</f>
        <v>31210</v>
      </c>
      <c r="F69" s="28">
        <f t="shared" ref="F69:G69" si="37">F71</f>
        <v>0</v>
      </c>
      <c r="G69" s="28">
        <f t="shared" si="37"/>
        <v>0</v>
      </c>
    </row>
    <row r="70" spans="1:7" x14ac:dyDescent="0.3">
      <c r="A70" s="12">
        <v>563</v>
      </c>
      <c r="B70" s="8" t="s">
        <v>43</v>
      </c>
      <c r="C70" s="29"/>
      <c r="D70" s="29"/>
      <c r="E70" s="29">
        <f>E71</f>
        <v>31210</v>
      </c>
      <c r="F70" s="29"/>
      <c r="G70" s="29"/>
    </row>
    <row r="71" spans="1:7" x14ac:dyDescent="0.3">
      <c r="A71" s="11" t="s">
        <v>7</v>
      </c>
      <c r="B71" s="8" t="s">
        <v>8</v>
      </c>
      <c r="C71" s="24">
        <f t="shared" ref="C71:G72" si="38">C72</f>
        <v>62451.85</v>
      </c>
      <c r="D71" s="24">
        <f t="shared" si="38"/>
        <v>93710</v>
      </c>
      <c r="E71" s="24">
        <f t="shared" si="38"/>
        <v>31210</v>
      </c>
      <c r="F71" s="24">
        <f t="shared" si="38"/>
        <v>0</v>
      </c>
      <c r="G71" s="24">
        <f t="shared" si="38"/>
        <v>0</v>
      </c>
    </row>
    <row r="72" spans="1:7" x14ac:dyDescent="0.3">
      <c r="A72" s="11">
        <v>52</v>
      </c>
      <c r="B72" s="8" t="s">
        <v>30</v>
      </c>
      <c r="C72" s="24">
        <f t="shared" si="38"/>
        <v>62451.85</v>
      </c>
      <c r="D72" s="24">
        <f t="shared" si="38"/>
        <v>93710</v>
      </c>
      <c r="E72" s="24">
        <f t="shared" si="38"/>
        <v>31210</v>
      </c>
      <c r="F72" s="24">
        <f t="shared" si="38"/>
        <v>0</v>
      </c>
      <c r="G72" s="24">
        <f t="shared" si="38"/>
        <v>0</v>
      </c>
    </row>
    <row r="73" spans="1:7" x14ac:dyDescent="0.3">
      <c r="A73" s="11" t="s">
        <v>10</v>
      </c>
      <c r="B73" s="8" t="s">
        <v>11</v>
      </c>
      <c r="C73" s="27">
        <f>+C74+C75</f>
        <v>62451.85</v>
      </c>
      <c r="D73" s="27">
        <f>D74+D75</f>
        <v>93710</v>
      </c>
      <c r="E73" s="27">
        <f>+E74+E75</f>
        <v>31210</v>
      </c>
      <c r="F73" s="27">
        <f>+F74+F75</f>
        <v>0</v>
      </c>
      <c r="G73" s="27">
        <f>+G74+G75</f>
        <v>0</v>
      </c>
    </row>
    <row r="74" spans="1:7" x14ac:dyDescent="0.3">
      <c r="A74" s="11" t="s">
        <v>12</v>
      </c>
      <c r="B74" s="38" t="s">
        <v>13</v>
      </c>
      <c r="C74" s="39">
        <v>45869</v>
      </c>
      <c r="D74" s="25">
        <v>53200</v>
      </c>
      <c r="E74" s="39">
        <v>20000</v>
      </c>
      <c r="F74" s="40"/>
      <c r="G74" s="40"/>
    </row>
    <row r="75" spans="1:7" x14ac:dyDescent="0.3">
      <c r="A75" s="11" t="s">
        <v>14</v>
      </c>
      <c r="B75" s="38" t="s">
        <v>15</v>
      </c>
      <c r="C75" s="39">
        <v>16582.849999999999</v>
      </c>
      <c r="D75" s="39">
        <v>40510</v>
      </c>
      <c r="E75" s="39">
        <v>11210</v>
      </c>
      <c r="F75" s="40"/>
      <c r="G75" s="40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29.12.2025.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Mijic</dc:creator>
  <cp:lastModifiedBy>Branka Mijić</cp:lastModifiedBy>
  <cp:lastPrinted>2025-10-24T07:35:50Z</cp:lastPrinted>
  <dcterms:created xsi:type="dcterms:W3CDTF">2023-10-05T11:46:14Z</dcterms:created>
  <dcterms:modified xsi:type="dcterms:W3CDTF">2025-12-23T10:28:17Z</dcterms:modified>
</cp:coreProperties>
</file>